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tabRatio="441"/>
  </bookViews>
  <sheets>
    <sheet name="Bieu kem theo TTr" sheetId="8" r:id="rId1"/>
  </sheets>
  <definedNames>
    <definedName name="_xlnm.Print_Titles" localSheetId="0">'Bieu kem theo TTr'!$4:$6</definedName>
  </definedNames>
  <calcPr calcId="144525"/>
</workbook>
</file>

<file path=xl/calcChain.xml><?xml version="1.0" encoding="utf-8"?>
<calcChain xmlns="http://schemas.openxmlformats.org/spreadsheetml/2006/main">
  <c r="F56" i="8" l="1"/>
  <c r="E56" i="8"/>
  <c r="J56" i="8"/>
  <c r="M56" i="8"/>
  <c r="P56" i="8"/>
  <c r="E55" i="8"/>
  <c r="D55" i="8" s="1"/>
  <c r="J55" i="8"/>
  <c r="F55" i="8"/>
  <c r="M55" i="8"/>
  <c r="P55" i="8"/>
  <c r="F53" i="8"/>
  <c r="F54" i="8"/>
  <c r="E54" i="8"/>
  <c r="J54" i="8"/>
  <c r="M54" i="8"/>
  <c r="P54" i="8"/>
  <c r="G29" i="8"/>
  <c r="H29" i="8"/>
  <c r="I29" i="8"/>
  <c r="P53" i="8"/>
  <c r="M53" i="8"/>
  <c r="J53" i="8"/>
  <c r="E53" i="8"/>
  <c r="P52" i="8"/>
  <c r="M52" i="8"/>
  <c r="J52" i="8"/>
  <c r="F52" i="8"/>
  <c r="E52" i="8"/>
  <c r="P51" i="8"/>
  <c r="M51" i="8"/>
  <c r="J51" i="8"/>
  <c r="F51" i="8"/>
  <c r="E51" i="8"/>
  <c r="P50" i="8"/>
  <c r="M50" i="8"/>
  <c r="J50" i="8"/>
  <c r="F50" i="8"/>
  <c r="E50" i="8"/>
  <c r="P49" i="8"/>
  <c r="M49" i="8"/>
  <c r="J49" i="8"/>
  <c r="F49" i="8"/>
  <c r="E49" i="8"/>
  <c r="P48" i="8"/>
  <c r="M48" i="8"/>
  <c r="J48" i="8"/>
  <c r="F48" i="8"/>
  <c r="E48" i="8"/>
  <c r="P47" i="8"/>
  <c r="M47" i="8"/>
  <c r="J47" i="8"/>
  <c r="F47" i="8"/>
  <c r="E47" i="8"/>
  <c r="P46" i="8"/>
  <c r="M46" i="8"/>
  <c r="J46" i="8"/>
  <c r="F46" i="8"/>
  <c r="E46" i="8"/>
  <c r="P45" i="8"/>
  <c r="M45" i="8"/>
  <c r="J45" i="8"/>
  <c r="F45" i="8"/>
  <c r="E45" i="8"/>
  <c r="P44" i="8"/>
  <c r="M44" i="8"/>
  <c r="J44" i="8"/>
  <c r="F44" i="8"/>
  <c r="E44" i="8"/>
  <c r="P43" i="8"/>
  <c r="M43" i="8"/>
  <c r="J43" i="8"/>
  <c r="F43" i="8"/>
  <c r="E43" i="8"/>
  <c r="P42" i="8"/>
  <c r="M42" i="8"/>
  <c r="J42" i="8"/>
  <c r="F42" i="8"/>
  <c r="E42" i="8"/>
  <c r="P41" i="8"/>
  <c r="M41" i="8"/>
  <c r="J41" i="8"/>
  <c r="F41" i="8"/>
  <c r="E41" i="8"/>
  <c r="P40" i="8"/>
  <c r="M40" i="8"/>
  <c r="J40" i="8"/>
  <c r="F40" i="8"/>
  <c r="E40" i="8"/>
  <c r="P39" i="8"/>
  <c r="M39" i="8"/>
  <c r="J39" i="8"/>
  <c r="F39" i="8"/>
  <c r="E39" i="8"/>
  <c r="P38" i="8"/>
  <c r="M38" i="8"/>
  <c r="J38" i="8"/>
  <c r="F38" i="8"/>
  <c r="E38" i="8"/>
  <c r="P37" i="8"/>
  <c r="M37" i="8"/>
  <c r="J37" i="8"/>
  <c r="F37" i="8"/>
  <c r="E37" i="8"/>
  <c r="P36" i="8"/>
  <c r="M36" i="8"/>
  <c r="J36" i="8"/>
  <c r="F36" i="8"/>
  <c r="E36" i="8"/>
  <c r="P35" i="8"/>
  <c r="M35" i="8"/>
  <c r="J35" i="8"/>
  <c r="F35" i="8"/>
  <c r="E35" i="8"/>
  <c r="P34" i="8"/>
  <c r="M34" i="8"/>
  <c r="J34" i="8"/>
  <c r="F34" i="8"/>
  <c r="E34" i="8"/>
  <c r="P33" i="8"/>
  <c r="M33" i="8"/>
  <c r="J33" i="8"/>
  <c r="F33" i="8"/>
  <c r="E33" i="8"/>
  <c r="P32" i="8"/>
  <c r="M32" i="8"/>
  <c r="J32" i="8"/>
  <c r="F32" i="8"/>
  <c r="E32" i="8"/>
  <c r="P31" i="8"/>
  <c r="M31" i="8"/>
  <c r="J31" i="8"/>
  <c r="F31" i="8"/>
  <c r="E31" i="8"/>
  <c r="P30" i="8"/>
  <c r="M30" i="8"/>
  <c r="J30" i="8"/>
  <c r="F30" i="8"/>
  <c r="E30" i="8"/>
  <c r="R29" i="8"/>
  <c r="Q29" i="8"/>
  <c r="O29" i="8"/>
  <c r="N29" i="8"/>
  <c r="L29" i="8"/>
  <c r="K29" i="8"/>
  <c r="P28" i="8"/>
  <c r="M28" i="8"/>
  <c r="J28" i="8"/>
  <c r="F28" i="8"/>
  <c r="E28" i="8"/>
  <c r="P27" i="8"/>
  <c r="M27" i="8"/>
  <c r="J27" i="8"/>
  <c r="F27" i="8"/>
  <c r="E27" i="8"/>
  <c r="P26" i="8"/>
  <c r="M26" i="8"/>
  <c r="J26" i="8"/>
  <c r="F26" i="8"/>
  <c r="E26" i="8"/>
  <c r="P25" i="8"/>
  <c r="M25" i="8"/>
  <c r="J25" i="8"/>
  <c r="F25" i="8"/>
  <c r="E25" i="8"/>
  <c r="P24" i="8"/>
  <c r="M24" i="8"/>
  <c r="J24" i="8"/>
  <c r="F24" i="8"/>
  <c r="E24" i="8"/>
  <c r="P23" i="8"/>
  <c r="M23" i="8"/>
  <c r="J23" i="8"/>
  <c r="F23" i="8"/>
  <c r="E23" i="8"/>
  <c r="P22" i="8"/>
  <c r="M22" i="8"/>
  <c r="J22" i="8"/>
  <c r="F22" i="8"/>
  <c r="E22" i="8"/>
  <c r="P21" i="8"/>
  <c r="M21" i="8"/>
  <c r="J21" i="8"/>
  <c r="F21" i="8"/>
  <c r="E21" i="8"/>
  <c r="P20" i="8"/>
  <c r="M20" i="8"/>
  <c r="J20" i="8"/>
  <c r="F20" i="8"/>
  <c r="E20" i="8"/>
  <c r="P19" i="8"/>
  <c r="M19" i="8"/>
  <c r="J19" i="8"/>
  <c r="F19" i="8"/>
  <c r="E19" i="8"/>
  <c r="P18" i="8"/>
  <c r="M18" i="8"/>
  <c r="J18" i="8"/>
  <c r="F18" i="8"/>
  <c r="E18" i="8"/>
  <c r="P17" i="8"/>
  <c r="M17" i="8"/>
  <c r="J17" i="8"/>
  <c r="F17" i="8"/>
  <c r="E17" i="8"/>
  <c r="P16" i="8"/>
  <c r="M16" i="8"/>
  <c r="J16" i="8"/>
  <c r="F16" i="8"/>
  <c r="E16" i="8"/>
  <c r="P15" i="8"/>
  <c r="M15" i="8"/>
  <c r="J15" i="8"/>
  <c r="F15" i="8"/>
  <c r="E15" i="8"/>
  <c r="P14" i="8"/>
  <c r="M14" i="8"/>
  <c r="J14" i="8"/>
  <c r="F14" i="8"/>
  <c r="E14" i="8"/>
  <c r="P13" i="8"/>
  <c r="M13" i="8"/>
  <c r="J13" i="8"/>
  <c r="F13" i="8"/>
  <c r="E13" i="8"/>
  <c r="P12" i="8"/>
  <c r="M12" i="8"/>
  <c r="J12" i="8"/>
  <c r="F12" i="8"/>
  <c r="E12" i="8"/>
  <c r="P11" i="8"/>
  <c r="M11" i="8"/>
  <c r="J11" i="8"/>
  <c r="F11" i="8"/>
  <c r="E11" i="8"/>
  <c r="P10" i="8"/>
  <c r="M10" i="8"/>
  <c r="J10" i="8"/>
  <c r="F10" i="8"/>
  <c r="E10" i="8"/>
  <c r="P9" i="8"/>
  <c r="M9" i="8"/>
  <c r="J9" i="8"/>
  <c r="F9" i="8"/>
  <c r="E9" i="8"/>
  <c r="R8" i="8"/>
  <c r="Q8" i="8"/>
  <c r="O8" i="8"/>
  <c r="N8" i="8"/>
  <c r="L8" i="8"/>
  <c r="L7" i="8" s="1"/>
  <c r="K8" i="8"/>
  <c r="D50" i="8" l="1"/>
  <c r="D56" i="8"/>
  <c r="D42" i="8"/>
  <c r="D32" i="8"/>
  <c r="D54" i="8"/>
  <c r="R7" i="8"/>
  <c r="D31" i="8"/>
  <c r="Q7" i="8"/>
  <c r="D52" i="8"/>
  <c r="P29" i="8"/>
  <c r="D39" i="8"/>
  <c r="D46" i="8"/>
  <c r="N7" i="8"/>
  <c r="D34" i="8"/>
  <c r="D38" i="8"/>
  <c r="D30" i="8"/>
  <c r="J29" i="8"/>
  <c r="D44" i="8"/>
  <c r="D48" i="8"/>
  <c r="F8" i="8"/>
  <c r="E8" i="8"/>
  <c r="P8" i="8"/>
  <c r="J8" i="8"/>
  <c r="D14" i="8"/>
  <c r="D18" i="8"/>
  <c r="D22" i="8"/>
  <c r="D26" i="8"/>
  <c r="D36" i="8"/>
  <c r="D40" i="8"/>
  <c r="D47" i="8"/>
  <c r="M8" i="8"/>
  <c r="D21" i="8"/>
  <c r="D25" i="8"/>
  <c r="O7" i="8"/>
  <c r="D33" i="8"/>
  <c r="D41" i="8"/>
  <c r="D49" i="8"/>
  <c r="D12" i="8"/>
  <c r="D16" i="8"/>
  <c r="D24" i="8"/>
  <c r="D28" i="8"/>
  <c r="M29" i="8"/>
  <c r="M7" i="8" s="1"/>
  <c r="D11" i="8"/>
  <c r="D15" i="8"/>
  <c r="D19" i="8"/>
  <c r="D23" i="8"/>
  <c r="D27" i="8"/>
  <c r="F29" i="8"/>
  <c r="D37" i="8"/>
  <c r="D45" i="8"/>
  <c r="D53" i="8"/>
  <c r="K7" i="8"/>
  <c r="D9" i="8"/>
  <c r="D13" i="8"/>
  <c r="D17" i="8"/>
  <c r="D20" i="8"/>
  <c r="D35" i="8"/>
  <c r="D43" i="8"/>
  <c r="D51" i="8"/>
  <c r="D10" i="8"/>
  <c r="E29" i="8"/>
  <c r="E7" i="8" s="1"/>
  <c r="J7" i="8" l="1"/>
  <c r="P7" i="8"/>
  <c r="D8" i="8"/>
  <c r="D29" i="8"/>
  <c r="F7" i="8"/>
  <c r="D7" i="8" l="1"/>
</calcChain>
</file>

<file path=xl/sharedStrings.xml><?xml version="1.0" encoding="utf-8"?>
<sst xmlns="http://schemas.openxmlformats.org/spreadsheetml/2006/main" count="169" uniqueCount="127">
  <si>
    <t>TT</t>
  </si>
  <si>
    <t>Tên dự án</t>
  </si>
  <si>
    <t>Địa điểm thực hiện</t>
  </si>
  <si>
    <t>Tổng</t>
  </si>
  <si>
    <t>Tổng cộng</t>
  </si>
  <si>
    <t>Rừng phòng hộ</t>
  </si>
  <si>
    <t>Rừng sản xuất</t>
  </si>
  <si>
    <t>Rừng ngoài QH</t>
  </si>
  <si>
    <t>RTN</t>
  </si>
  <si>
    <t>RT</t>
  </si>
  <si>
    <t>I</t>
  </si>
  <si>
    <t>Đầu tư xây dựng công trình cải tạo, nâng cấp Quốc lộ 279B, tỉnh Điện Biên</t>
  </si>
  <si>
    <t>Huyện Điện Biên</t>
  </si>
  <si>
    <t xml:space="preserve">Cấp điện nông thôn từ lưới điện quốc gia tỉnh Điện Biên giai đoạn 2014 - 2020 (thực hiện gói thầu số 21, số 22 trên địa bàn huyện Nậm Pồ) </t>
  </si>
  <si>
    <t>Huyện Nậm Pồ</t>
  </si>
  <si>
    <t xml:space="preserve">Trường THCS Hua Thanh </t>
  </si>
  <si>
    <t>Thủy điện Long Tạo</t>
  </si>
  <si>
    <t>Thủy điện Mùn Chung 2</t>
  </si>
  <si>
    <t>Huyện Tuần Giáo</t>
  </si>
  <si>
    <t>Thủy điện Nậm Pay</t>
  </si>
  <si>
    <t>Đường dân sinh Vàng Đán Dạo - Huổi Dạo, xã Vàng Đán, huyện Nậm Pồ</t>
  </si>
  <si>
    <t xml:space="preserve">Đường Keo Lôm - Sam Măn - Phình Giàng, huyện Điện Biên Đông (giai đoạn 2: Đoạn Huổi Xa - Phình Giàng) </t>
  </si>
  <si>
    <t>Huyện Điện Biên Đông</t>
  </si>
  <si>
    <t>Đường dân sinh bản Hua Ná - Pú Khớ, xã Ẳng Cang, huyện Mường Ảng</t>
  </si>
  <si>
    <t>Huyện Mường Ảng</t>
  </si>
  <si>
    <t xml:space="preserve">Đường đi bản Huổi Điết - bản Nậm Piền - bản Đán Đanh, xã Mường Tùng, huyện Mường Chà </t>
  </si>
  <si>
    <t>Huyện Mường Chà</t>
  </si>
  <si>
    <t xml:space="preserve">Đường bản Sa Lông 2 - bản Sa Lông 3, xã Sa Lông, huyện Mường Chà </t>
  </si>
  <si>
    <t xml:space="preserve">Đường bản Huổi Sáy - bản Púng Trạng, xã Mường Tùng, huyện Mường Chà </t>
  </si>
  <si>
    <t>Hỗ trợ xây dựng nhà máy xử lý rác thải tại bãi Púng Min, xã Pom Lót, huyện Điện Biên</t>
  </si>
  <si>
    <t>Hệ thống lưới điện sinh hoạt bản Huổi Luân (2km) xã Lay Nưa, thị xã Mường Lay</t>
  </si>
  <si>
    <t>Thị xã Mường Lay</t>
  </si>
  <si>
    <t>Hệ thống lưới điện sinh hoạt bản Hô Nậm Cản (7km) xã Lay Nưa, thị xã Mường Lay</t>
  </si>
  <si>
    <t>Hệ thống lưới điện sinh hoạt bản Hô Huổi Luông (8km) xã Lay Nưa, thị xã Mường Lay</t>
  </si>
  <si>
    <t xml:space="preserve">Cấp điện nông thôn từ lưới điện quốc gia tỉnh Điện Biên giai đoạn 2014 - 2020 (thực hiện gói thầu thi công, xây lắp công trình cấp điện bản Nà Pen, bản Huổi Hộc, bản Huổi Chổn, xã Nà Nhạn, huyện Điện Biên; gói thầu thi công, xây lắp công trình cấp điện bản Chế Cu Nhe, Lồng Sử Phình, Mảng Chiềng, Cáng Chua 1, Hấu Chua và Séo Mý Chải, xã Sín Chải, huyện Tủa Chùa) </t>
  </si>
  <si>
    <t>Huyện Điện Biên, huyện Tủa Chùa</t>
  </si>
  <si>
    <t>Thủy điện Sông Mã 2</t>
  </si>
  <si>
    <t>II</t>
  </si>
  <si>
    <t>Thủy điện Huổi Chan 1</t>
  </si>
  <si>
    <t>Huyện Mường Chà, huyện Điện Biên</t>
  </si>
  <si>
    <t>Nâng cấp đường vào khu di tích Sở chỉ huy chiến dịch Điện Biên Phủ ở Mường Phăng</t>
  </si>
  <si>
    <t>Thành phố Điện Biên Phủ, huyện Điện Biên</t>
  </si>
  <si>
    <t>Dự án đầu tư xây dựng công trình Xây dựng mở rộng trạm cấp nước nhà máy nước thành phố Điện Biên Phủ công suất 20.000 m3/ngày đêm</t>
  </si>
  <si>
    <t>Phường Him Lam, TP. Điện Biên Phủ</t>
  </si>
  <si>
    <t>Đền thờ tưởng niệm các anh hùng liệt sỹ đã hy sinh tại Chiến dịch Điện Biên Phủ</t>
  </si>
  <si>
    <t>Phường Mường Thanh, TP. Điện Biên Phủ</t>
  </si>
  <si>
    <t xml:space="preserve">- Văn bản số 2367/UBND-KGVX ngày 14/8/2019 của UBND tỉnh Điện Biên về việc triển khai thực hiện dự án
- Quyết định số 998/QĐ-UBND ngày 17/10/2019 của UBND tỉnh Điện Biên phê duyệt phương án nộp tiền trồng rừng thay thế </t>
  </si>
  <si>
    <t>Đường Củ Dỉ Sang (xã Tả Phìn) Lẩu Câu Phình</t>
  </si>
  <si>
    <t>Đoạn đầu đường dân sinh Đèo Gió - Vàng Chua</t>
  </si>
  <si>
    <t>Đường từ thôn Phiêng Quảng đi khu sản xuất và nghĩa địa</t>
  </si>
  <si>
    <t>Huyện Tủa Chùa</t>
  </si>
  <si>
    <t>Quyết định số 1372/QĐ-UBND ngày 28/10/2016 của UBND tỉnh Điện Biên về việc phê duyệt dự án đầu tư xây dựng công trình</t>
  </si>
  <si>
    <t>Quyết định số 1237/QĐ-UBND ngày 04/10/2016 của UBND tỉnh Điện Biên về việc phê duyệt dự án đầu tư xây dựng công trình</t>
  </si>
  <si>
    <t>- Quyết định số 916/QĐ-BGTVT ngày 25/3/2016 của Bộ Giao thông vận tải về việc phê duyệt dự án
- Văn bản số 5508/BGTVT-KHĐT ngày 18/5/2016 của Bộ Giao thông vận tải; Thông báo số 529/TB-TTKQH ngày 28/3/2017 của Tổng thư ký Quốc hội (bố trí vốn của dự án)
- Văn bản số 2459/UBND-KTN ngày 04/9/2018 của UBND tỉnh Điện Biên đồng ý chủ trương cho phép dự án được nộp tiền trồng rừng thay thế</t>
  </si>
  <si>
    <t>- Quyết định phê duyệt dự án số 802/QĐ-UBND ngày 22/10/2014 của UBND tỉnh
- Quyết định phê duyệt điều chỉnh dự án số 660/QĐ-UBND ngày 08/8/2018 của UBND tỉnh Điện Biên
- Quyết định số 1551/QĐ-UBND ngày 16/12/2016 của UBND tỉnh Điện Biên (dự án đã được bố trí vốn tại Quyết định này)
- Văn bản số 2348/UBND-KTN ngày 24/8/2018 của UBND tỉnh Điện Biên đồng ý chủ trương cho phép dự án được nộp tiền trồng rừng thay thế</t>
  </si>
  <si>
    <t>- Quyết định số 1780/QĐ-UBND ngày 30/6/2017 của UBND huyện Điện Biên về việc phê duyệt báo cáo kinh tế - kỹ thuật xây dựng công trình
- Quyết định số 1450/QĐ-UBND ngày 08/6/2018 của UBND huyện Điện Biên (dự án đã được bố trí vốn tại Quyết định này)
- Văn bản số 2186/UBND-KTN ngày 10/8/2018 của UBND  tỉnh Điện Biên đồng ý chủ trương cho phép dự án được nộp tiền trồng rừng thay thế</t>
  </si>
  <si>
    <t>- Quyết định số 1373/QĐ-UBND ngày 28/10/2019 của UBND tỉnh Điện Biên về việc phê duyệt dự án 
- Quyết định số 1170/QĐ-UBND ngày 10/12/2018 của UBND tỉnh Điện Biên (dự án đã được bố trí vốn tại Quyết định này)
- Văn bản  số 1229/UBND-KTN ngày 04/5/2019 của UBND  tỉnh Điện Biên đồng ý chủ trương cho phép dự án được nộp tiền trồng rừng thay thế</t>
  </si>
  <si>
    <t>- Quyết định số 1645/QĐ-UBND ngày 30/12/2016 của UBND tỉnh Điện Biên phê duyệt thiết kế bản vẽ thi công và dự toán xây dựng dự án
- Quyết định số 1170/QĐ-UBND ngày 10/12/2018 của UBND tỉnh Điện Biên (dự án đã được bố trí vốn tại Quyết định này)
- Văn bản số 1753/UBND-KTN ngày 17/6/2019 của UBND  tỉnh Điện Biên đồng ý chủ trương cho phép dự án được nộp tiền trồng rừng thay thế</t>
  </si>
  <si>
    <t>- Quyết định số 979/QĐ-UBND ngày 30/10/2018 của UBND tỉnh về việc phê duyệt Báo cáo kinh tế - kỹ thuật đầu tư xây dựng công trình
- Quyết định số 1170/QĐ-UBND ngày 10/12/2018 của UBND tỉnh Điện Biên (dự án đã được bố trí vốn tại Quyết định này)
- Văn bản số 3165a/UBND-KTN ngày 30/10/2018 của UBND  tỉnh Điện Biên đồng ý chủ trương cho phép dự án được nộp tiền trồng rừng thay thế</t>
  </si>
  <si>
    <t>- Quyết định số 1002/QĐ-UBND ngày 30/10/2018 của UBND tỉnh Điện Biên về việc phê duyệt Báo cáo kinh tế kỹ thuật đầu tư xây dựng công trình
- Quyết định số 1170/QĐ-UBND ngày 10/12/2018 của UBND tỉnh Điện Biên (dự án đã được bố trí vốn tại Quyết định này)
- Văn bản số 3171/UBND-KTN ngày 31/10/2018 của UBND tỉnh Điện Biên đồng ý chủ trương cho phép dự án được nộp tiền trồng rừng thay thế</t>
  </si>
  <si>
    <t>- Quyết định số 986/QĐ-UBND ngày 30/10/2018 của UBND tỉnh Điện Biên về việc phê duyệt Báo cáo kinh tế kỹ thuật đầu tư xây dựng công trình
- Quyết định số 1170/QĐ-UBND ngày 10/12/2018 của UBND tỉnh Điện Biên (dự án đã được bố trí vốn tại Quyết định này)
- Văn bản số 1607/UBND-KTN ngày 05/6/2019 của UBND tỉnh Điện Biên đồng ý chủ trương cho phép dự án được nộp tiền trồng rừng thay thế</t>
  </si>
  <si>
    <t>- Quyết định số 3380/QĐ-UBND ngày 30/10/2018 của UBND huyện Mường Chà về việc phê duyệt Báo cáo kinh tế kỹ thuật đầu tư xây dựng công trình
- Quyết định số 1170/QĐ-UBND ngày 10/12/2018 của UBND tỉnh Điện Biên (dự án đã được bố trí vốn tại Quyết định này)
- Văn bản số 1607/UBND-KTN ngày 05/6/2019 của UBND tỉnh Điện Biên đồng ý chủ trương cho phép dự án được nộp tiền trồng rừng thay thế</t>
  </si>
  <si>
    <t>- Quyết định số 887/QĐ-UBND ngày 18/10/2018 của UBND tỉnh về việc phê duyệt chủ trương đầu tư xây dựng dự án
- Quyết định số 978/QĐ-UBND ngày 30/10/2018 của UBND tỉnh phê duyệt Báo cáo kinh tế kỹ thuật đầu tư xây dựng công trình
- Quyết định số 1170/QĐ-UBND ngày 10/12/2018 của UBND tỉnh Điện Biên (dự án đã được bố trí vốn tại Quyết định này)
- Văn bản số 1868/UBND-KTN ngày 25/6/2019 của UBND tỉnh Điện Biên đồng ý chủ trương cho phép dự án được nộp tiền trồng rừng thay thế,</t>
  </si>
  <si>
    <t>- Quyết định số 1281/QĐ-UBND ngày 25/12/2017 của UBND tỉnh phê duyệt Báo cáo Kinh tế - Kỹ thuật đầu tư xây dựng công trình
- Quyết định số 1170/QĐ-UBND ngày 10/12/2018 của UBND tỉnh Điện Biên (dự án đã được bố trí vốn tại Quyết định này)
- Văn Bản số 3555/UBND-KTN ngày 04/12/2018 của UBND  tỉnh Điện Biên đồng ý chủ trương cho phép dự án được nộp tiền trồng rừng thay thế</t>
  </si>
  <si>
    <t>- Quyết định số 1280/QĐ-UBND ngày 25/12/2017 của UBND tỉnh Điện Biên phê duyệt Báo cáo Kinh tế - Kỹ thuật đầu tư xây dựng công trình 
- Quyết định số 1170/QĐ-UBND ngày 10/12/2018 của UBND tỉnh Điện Biên (dự án đã được bố trí vốn tại Quyết định này)
- Văn Bản số 3555/UBND-KTN ngày 04/12/2018 của UBND  tỉnh Điện Biên đồng ý chủ trương cho phép dự án được nộp tiền trồng rừng thay thế</t>
  </si>
  <si>
    <t>- Quyết định số 319/QĐ-UBND ngày 14/4/2017 của UBND tỉnh Điện Biên quyết định chủ trương đầu tư dự án
- Văn bản số 2833/UBND-KTN ngày 05/10/2018 của UBND  tỉnh Điện Biên đồng ý chủ trương cho phép dự án được nộp tiền trồng rừng thay thế</t>
  </si>
  <si>
    <t xml:space="preserve">- Quyết định cố 1002/QĐ-UBND ngày 27/10/2017 của UBND tỉnh về việc phê duyệt dự án đầu tư xây dựng và kế hoạch lựa chọn nhà thầu công trình
- Quyết định số 167/QĐ-UBND ngày 26/02/2018 của UBND tỉnh về việc phê duyệt thiết kế và dự toán xây dựng công trình
- Văn bản số 3094/UBND-KTN ngày 24/10/2019 của UBND tỉnh Điện Biên đồng ý chủ trương cho phép dự án được nộp tiền trồng rừng thay thế
</t>
  </si>
  <si>
    <t>- Quyết định số 268/QĐ-CT ngày 16/7/2018 của Công ty cổ phần cấp nước Điện Biên phê duyệt dự án đầu tư xây dựng công trình
- Quyết định số 785/QĐ-UBND ngày 20/8/2019 của UBND tỉnh phê duyệt phương án nộp tiền trồng rừng thay thế</t>
  </si>
  <si>
    <t>- Quyết định phê duyệt dự án số 802/QĐ-UBND ngày 22/10/2014 của UBND tỉnh
- Quyết định phê duyệt điều chỉnh dự án số 660/QĐ-UBND ngày 08/8/2018 của UBND tỉnh Điện Biên
- Quyết định số 1170/QĐ-UBND ngày 10/12/2018 của UBND tỉnh Điện Biên (dự án đã được bố trí vốn tại Quyết định này)
- Văn bản số 2104/UBND-KTN ngày 15/7/2019 của UBND  tỉnh Điện Biên đồng ý chủ trương cho phép dự án được nộp tiền trồng rừng thay thế</t>
  </si>
  <si>
    <t>Thủy điện Nậm Hóa 1</t>
  </si>
  <si>
    <t>Xã Xuân Lao, huyện Mường Ảng</t>
  </si>
  <si>
    <t xml:space="preserve">Cấp điện nông thôn từ lưới điện quốc gia tỉnh Điện Biên giai đoạn 2014 - 2020 (thực hiện gói thầu thi công, xây lắp công trình cấp điện cho các bản: Huổi Dụa, Phá Khẩu, Phì Sua A, Phì Sua B, xã Phình Giàng; bản Huổi Xa 1, Huổi Xa 2, xã Keo Lôm, huyện Điện Biên Đông) </t>
  </si>
  <si>
    <t xml:space="preserve">Cấp điện nông thôn từ lưới điện quốc gia tỉnh Điện Biên giai đoạn 2014 - 2020 (thực hiện gói thầu thi công, xây lắp công trình Cấp điện cho các bản Đệ Bua, bản Mạy Hốc, bản Phìn Hồ xã Phìn Hồ; bản Nậm Củng, bản Hô Hằng, bản Hô He xã Chà Tở, huyện Nậm Pồ) </t>
  </si>
  <si>
    <t>Cấp điện nông thôn từ lưới điện quốc gia tỉnh Điện Biên giai đoạn 2014 - 2020 (thực hiện gói thầu thi công, xây lắp công trình cấp điện cho các bản: Thẩm Hóng, Lịch Nưa, Thẩm Phẩng, Pa Khốm (Pá Khôm), Huổi Lướng - xã Nậm Lịch, huyện Mường Ảng</t>
  </si>
  <si>
    <t xml:space="preserve">Cấp điện nông thôn từ lưới điện quốc gia tỉnh Điện Biên giai đoạn 2014 - 2020 (thực hiện gói thầu thi công, xây lắp công trình cấp điện cho các bản Háng Pàng, bản Hồng Ngài, bản Can Hồ xã Huổi Só; bản Sung Uốn xã Mường Báng, huyện Tủa Chùa) </t>
  </si>
  <si>
    <t xml:space="preserve">Cấp điện nông thôn từ lưới điện quốc gia tỉnh Điện Biên giai đoạn 2014 - 2020 (thực hiện gói thầu thi công, xây lắp công trình cấp điện cho các bản Yên và bản Nậm Sả, bản Huổi Pinh, bản Tà Hàng, bản Huổi Đanh, xã Mường Toong; bản Dền Thàng, bản Huổi Sái Lương, bản Tàng phon và nhóm Huổi Súc, xã Quảng Lâm; bản Húi To xã Chung Chải; bản Gia Chứ xã Len Su Sìn, huyện Mường Nhé) </t>
  </si>
  <si>
    <t>Huyện Mường Nhé</t>
  </si>
  <si>
    <t xml:space="preserve">Cấp điện nông thôn từ lưới điện quốc gia tỉnh Điện Biên giai đoạn 2014 - 2020 (thực hiện gói thầu thi công, xây lắp công trình cấp điện cho các bản Huổi Vang, bản Pú Trả, khu dân cư bản Huổi Vang, khu dân cư bản Mường Mươn, bản Pú Múa, bản Huổi Meo, bản Púng Giắt, xã Mường Mươn, huyện Mường Chà) </t>
  </si>
  <si>
    <t xml:space="preserve">Cấp điện nông thôn từ lưới điện quốc gia tỉnh Điện Biên giai đoạn 2014 - 2020 (thực hiện gói thầu thi công, xây lắp công trình cấp điện cho các bản Pú Piến, xã Mường Mùn; bản Trung Dình, bản Chua Lú xã Pú Nhung, huyện Tuần Giáo) </t>
  </si>
  <si>
    <t xml:space="preserve">Cấp điện nông thôn từ lưới điện quốc gia tỉnh Điện Biên giai đoạn 2014 - 2020 (thực hiện gói thầu thi công, xây lắp công trình cấp điện cho các  bản Pú Tửu, bản Pú Sáng, bản Huổi Hỏm, khu dân cư bản Thổ Lộ + bản Tọ, xã Ảng Tở, huyện Mường Ảng) </t>
  </si>
  <si>
    <t xml:space="preserve">Cấp điện nông thôn từ lưới điện quốc gia tỉnh Điện Biên giai đoạn 2014 - 2020 (thực hiện gói thầu thi công, xây lắp công trình cấp điện cho các  bản Háng Tay, bản Huổi Va A, bản Huổi Va B,bản Tìa Mùng xã Háng Lìa; bản Thẩm Mỹ A, bản Thẩm Mỹ B xã Xa Dung, huyện Điện Biên Đông) </t>
  </si>
  <si>
    <t xml:space="preserve">- Văn bản số 1600/UBND-CN ngày 20/10/2011 của UBND tỉnh Điện Biên về việc chấp thuận phương án đầu tư xây dự dự án
- Quyết định số 04/2014/QĐ-HĐQT-NH1 ngày 26/3/2014 của Hội đồng quản trị Công ty cổ phần đầu tư thủy điện Anpha phê duyệt dự án </t>
  </si>
  <si>
    <t>Đường Mường Luân - Co kham - Na Hát - Pó Sinh</t>
  </si>
  <si>
    <t>Đường Trung sua - Háng Lia - Phì Sua</t>
  </si>
  <si>
    <t>Xây dựng điểm tái định cư số 1, thuộc dự án đầu tư xây dựng công trình: Hạ tầng kỹ thuật khu trụ sở cơ quan, khu công cộng, khu thương mại, dịch vụ dọc trục đường 60m</t>
  </si>
  <si>
    <t>Thành phố Điện Biên Phủ</t>
  </si>
  <si>
    <t xml:space="preserve">Căn cứ pháp lý liên quan của dự án </t>
  </si>
  <si>
    <t>Trạm dừng nghỉ đèo Pha Đin</t>
  </si>
  <si>
    <t xml:space="preserve">Quyết định số 118/QĐ-UBND ngày 23/10/2017 của UBND huyện Tuần Giáo về việc phê duyệt báo cáo KTKT đầu tư xây dựng công trình </t>
  </si>
  <si>
    <t>Quyết định số 1535/QĐ-UBND ngày 15/10/2019 của UBND huyện Tuần Giáo về việc bổ sung kinh phí và danh mục công trình từ nguồn dự phòng ngân sách huyện năm 2019 hỗ trợ giải phòng mặt bằng các dự án</t>
  </si>
  <si>
    <t>Các dự án trình mới</t>
  </si>
  <si>
    <t>Quyết định số 106/QĐ-UBND ngày 13/2/2017 về việc phê duyệt dự án đầu tư xây dựng công trình</t>
  </si>
  <si>
    <t>- Quyết định phê duyệt dự án số 802/QĐ-UBND ngày 22/10/2014 của UBND tỉnh Điện Biên
- Quyết định phê duyệt điều chỉnh dự án số 660/QĐ-UBND ngày 08/8/2018 của UBND tỉnh Điện Biên</t>
  </si>
  <si>
    <t>Quyết định số 853/QĐ-UBND ngày 20/9/2017 của UBND tỉnh Điện Biên về phê duyệt dự án đầu tư xây dựng công trình</t>
  </si>
  <si>
    <t>Quyết định số 1000/QĐ-UBND ngày 29/9/2011 của UBND tỉnh Điện Biên về phê duyệt dự án</t>
  </si>
  <si>
    <t>- Quyết định số 698/QĐ-UBND ngày 17/8/2017 của UBND tỉnh về quyết định chủ trương đầu tư dự án
- Quyết định số 833/QĐ-UBND ngày 06/9/2019 của UBND tỉnh về quyết định điều chỉnh chủ trương đầu tư dự án
- Văn bản số 3222/UBND-KTN ngày 04/11/2019 của UBND tỉnh Điện Biên đồng ý chủ trương cho phép dự án được nộp tiền trồng rừng thay thế</t>
  </si>
  <si>
    <t>- Quyết định số 1282/QĐ-UBND ngày 25/12/2017 của UBND tỉnh phê duyệt Báo cáo Kinh tế - Kỹ thuật đầu tư xây dựng công trình 
- Quyết định số 1170/QĐ-UBND ngày 10/12/2018 của UBND tỉnh Điện Biên (dự án đã được bố trí vốn tại Quyết định này)
- Văn bản số 3555/UBND-KTN ngày 04/12/2018 của UBND  tỉnh Điện Biên đồng ý chủ trương cho phép dự án được nộp tiền trồng rừng thay thế</t>
  </si>
  <si>
    <t>Diện tích rừng cần CMĐSD theo loại rừng</t>
  </si>
  <si>
    <t>Diện tích rừng cần CMĐSD theo chức năng</t>
  </si>
  <si>
    <t>- Giấy chứng nhận đầu tư số 62122100006/CNDDC3/62/1 ngày 05/8/2014 của UBND tỉnh Điện Biên
- Văn bản số 4416/UBND-NN ngày 23/12/2015 của UBND tỉnh cho phép Công ty Điện lực Điện Biên được nộp tiền trồng rừng thay thế</t>
  </si>
  <si>
    <t>Các dự án UBND tỉnh đã trình Thủ tướng Chính phủ cho phép CMĐSDR</t>
  </si>
  <si>
    <t>Nhà Văn hóa thôn Trung Gầu Bua, xã Sín Chải</t>
  </si>
  <si>
    <t xml:space="preserve">Nâng cấp đường giao thông từ QL12 -Pú Múa - Kết Tinh, xã Mường Mươn, huyện Mường Chà </t>
  </si>
  <si>
    <t>Quyết định số 1322/QĐ-UBND ngày 27/10/2016 của UBND tỉnh về việc phê duyệt báo cáo kinh tế - kỹ thuật đầu tư xây dựng công trình</t>
  </si>
  <si>
    <t xml:space="preserve">Quyết đính số 1037/QĐ-UBND ngày 25/10/2019 của UBND tỉnh về việc phê duyệt dự án đầu tư xây dựng công trình </t>
  </si>
  <si>
    <t>Quyết định số 958/QĐ-UBND ngày 29/10/2018 của UBND tỉnh về chủ trương đầu tư các dự án nhóm C quy mô nhỏ, khởi công năm 2019 thuộc Chương trình MTQG giảm nghèo bền vững (CT 135) giai đoạn 2016-2020 huyện Tủa Chùa</t>
  </si>
  <si>
    <t>Quyết định số 959/QĐ-UBND ngày 29/10/2018 của UBND tỉnh về chủ trương đầu tư các dự án nhóm C quy mô nhỏ, khởi công năm 2019 thuộc Chương trình MTQG xây dựng NTM giai đoạn 2016-2020 huyện Tủa Chùa</t>
  </si>
  <si>
    <t>Trường THCS và THPT Quài Tở, xã Quài Tở, huyện Tuần Giáo</t>
  </si>
  <si>
    <t>- Quyết định số 802/QĐ-UBND ngày 22/10/2014 của UBND tỉnh về việc phê duyệt dự án
- Quyết định số 660/QĐ-UBND ngày 08/8/2018 của UBND tỉnh về việc phê duyệt điều chỉnh dự án
- Quyết định số 490/QĐ-UBND ngày 30/5/2019 của UBND tỉnh về việc phê duyệt thiết kế bản vẽ thi công và dự toán xây dựng công trình</t>
  </si>
  <si>
    <t>- Quyết định số 802/QĐ-UBND ngày 22/10/2014 của UBND tỉnh về việc phê duyệt dự án
- Quyết định số 660/QĐ-UBND ngày 08/8/2018 của UBND tỉnh về việc phê duyệt điều chỉnh dự án
- Quyết định số 521/QĐ-UBND ngày 07/6/2019 của UBND tỉnh phê duyệt thiết kế bản vẽ thi công và dự toán xây dựng công trình</t>
  </si>
  <si>
    <t>- Quyết định phê duyệt dự án số 802/QĐ-UBND ngày 22/10/2014 của UBND tỉnh Điện Biên
- Quyết định phê duyệt điều chỉnh dự án số 660/QĐ-UBND ngày 08/8/2018 của UBND tỉnh Điện Biên
- Quyết định số 800/QĐ-UBND ngày 30/5/2019 của UBND tỉnh về việc phê duyệt thiết kế bản vẽ thi công và dự toán xây dựng công trình</t>
  </si>
  <si>
    <t>- Quyết định số 802/QĐ-UBND ngày 22/10/2014 của UBND tỉnh về việc phê duyệt dự án
- Quyết định số 660/QĐ-UBND ngày 08/8/2018 của UBND tỉnh về việc phê duyệt điều chỉnh dự án
- Quyết định số 925/QĐ-UBND ngày 27/9/2019 của UBND tỉnh về việc phê duyệt thiết kế bản vẽ thi công và dự toán xây dựng công trình</t>
  </si>
  <si>
    <t>- Quyết định số 802/QĐ-UBND ngày 22/10/2014 của UBND tỉnh về việc phê duyệt dự án
- Quyết định số 660/QĐ-UBND ngày 08/8/2018 của UBND tỉnh về việc phê duyệt điều chỉnh dự án</t>
  </si>
  <si>
    <t>Quyết định số 3101a/QĐ-UBND ngày 31/10/2019 của UBND huyện Điên Biên về phê duyệt Báo cáo kinh tế - kỹ thuật</t>
  </si>
  <si>
    <t>- Quyết định số 895/QĐ-UBND ngày 20/9/2019 của UBND tỉnh Điện Biên về điều chỉnh chủ trương đầu tư dự án
- Quyết định số 14/2019/QĐ-HĐQT ngày 26/7/2019 của Công ty cổ phần Thủy điện Long Tạo về việc điều chỉnh tổng mức đầu tư dự án
- Văn bản số 1688/UBND-KTN ngày 28/6/2018 của UBND tỉnh Điện Biên đồng ý chủ trương cho phép dự án được nộp tiền trồng rừng thay thế</t>
  </si>
  <si>
    <t>- Quyết định số 112/QĐ-UBND ngày 14/02/2017 của UBND tỉnh Điện Biên về phê duyệt chủ trương đầu tư dự án
- Quyết định số 1137/QĐ-UBND ngày 04/11/2019 của UBND tỉnh Điện Biên về điều chỉnh chủ trương đầu tư dự án
- Văn bản số 1688/UBND-KTN ngày 28/6/2018 của UBND tỉnh Điện Biên đồng ý chủ trương cho phép dự án được nộp tiền trồng rừng thay thế</t>
  </si>
  <si>
    <t>Xây dựng hạ tầng khu trung tâm xã Nà Tòng Trạm Y tế và nhà văn hóa xã)</t>
  </si>
  <si>
    <t>Đường trục thôn từ bản Na Khoang (nhà ông Tiến) đến bản Pha Thanh xã Mường Nhà</t>
  </si>
  <si>
    <t>Xử lý đá rơi đá lăn tại Km96+150 tuyến QL.12</t>
  </si>
  <si>
    <t>Xử lý điểm đen tai nạn giao thông tại Km3+960, Km5+860, Km6+600 nhánh 4H2/QL.4H, tỉnh Điện Biên</t>
  </si>
  <si>
    <t>Quyết định số 3764/QĐ-TCĐBVN ngày 22/10/2019 của Tổng cục ĐBVN về việc phê duyệt Báo cáo Kinh tế - Kỹ thuật và Kế hoạch lựa chọn nhà thầu.</t>
  </si>
  <si>
    <t>Xử lý điểm đen tai nạn giao thông tại Km438+720, Km439+380, Km440+100/QL.6, tỉnh Điện Biên</t>
  </si>
  <si>
    <t>Quyết định số 3135/QĐ-TCĐBVN ngày 11/9/2019 của Tổng cục ĐBVN về việc phê duyệt Báo cáo Kinh tế - Kỹ thuật và Kế hoạch lựa chọn nhà thầu.</t>
  </si>
  <si>
    <t xml:space="preserve">- Văn bản số 8102/BGTVT-KCHT ngày 28/8/2019 của Bộ GTVT về việc xử lý tình trạng đá lăn, đá rơi trên đoạn tuyến Km89+900-Km98+800 Quốc lộ 12, tỉnh Điện Biên; 
- Văn bản số 5705/TCĐBVN-ATGT ngày 28/8/2019 của Tổng cục Đường bộ Việt Nam về việc khắc phục hậu quả thiên tai BĐGT bước 1 trên QL.12, tỉnh Điện Biên.      </t>
  </si>
  <si>
    <t xml:space="preserve">DANH MỤC DỰ ÁN CHUYỂN MỤC ĐÍCH SỬ DỤNG RỪNG SANG MỤC ĐÍCH KHÁC ĐỂ THỰC HIỆN CÁC DỰ ÁN NĂM 2019 VÀ NĂM 2020 (ĐỢT 1) TRÊN ĐỊA BÀN TỈNH </t>
  </si>
  <si>
    <t>Các huyện: Mường Chà, Tuần Giáo</t>
  </si>
  <si>
    <t>(Kèm theo Tờ trình số         /TTr-UBND ngày        /11/2019 của UBND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</si>
</sst>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_-* #,##0\ _₫_-;\-* #,##0\ _₫_-;_-* &quot;-&quot;??\ _₫_-;_-@_-"/>
  </numFmts>
  <fonts count="10" x14ac:knownFonts="1">
    <font>
      <sz val="11"/>
      <color theme="1"/>
      <name val="Arial"/>
      <family val="2"/>
      <charset val="163"/>
      <scheme val="minor"/>
    </font>
    <font>
      <b/>
      <sz val="11"/>
      <color theme="1"/>
      <name val="Times New Roman"/>
      <family val="1"/>
    </font>
    <font>
      <sz val="11"/>
      <color theme="1"/>
      <name val="Times New Roman"/>
      <family val="1"/>
    </font>
    <font>
      <i/>
      <sz val="11"/>
      <color theme="1"/>
      <name val="Times New Roman"/>
      <family val="1"/>
    </font>
    <font>
      <sz val="11"/>
      <color theme="1"/>
      <name val="Arial"/>
      <family val="2"/>
      <charset val="163"/>
      <scheme val="minor"/>
    </font>
    <font>
      <sz val="11"/>
      <name val="Times New Roman"/>
      <family val="1"/>
    </font>
    <font>
      <b/>
      <sz val="11"/>
      <name val="Times New Roman"/>
      <family val="1"/>
    </font>
    <font>
      <sz val="12"/>
      <name val="Times New Roman"/>
      <family val="1"/>
    </font>
    <font>
      <b/>
      <sz val="14"/>
      <color theme="1"/>
      <name val="Times New Roman"/>
      <family val="1"/>
    </font>
    <font>
      <i/>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87">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vertical="center"/>
    </xf>
    <xf numFmtId="0" fontId="5" fillId="0" borderId="1" xfId="0"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vertical="center" wrapText="1"/>
    </xf>
    <xf numFmtId="43" fontId="2" fillId="0" borderId="1" xfId="1" applyFont="1" applyBorder="1" applyAlignment="1">
      <alignment horizontal="center" vertical="center" wrapText="1"/>
    </xf>
    <xf numFmtId="43" fontId="2" fillId="0" borderId="1" xfId="1" applyFont="1" applyBorder="1" applyAlignment="1">
      <alignment horizontal="center" vertical="center"/>
    </xf>
    <xf numFmtId="43" fontId="2" fillId="0" borderId="1" xfId="1" applyFont="1" applyBorder="1" applyAlignment="1">
      <alignment horizontal="justify" vertical="center" wrapText="1"/>
    </xf>
    <xf numFmtId="164" fontId="2" fillId="0" borderId="1" xfId="1" applyNumberFormat="1" applyFont="1" applyBorder="1" applyAlignment="1">
      <alignment horizontal="center" vertical="center"/>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vertical="center" wrapText="1"/>
    </xf>
    <xf numFmtId="43" fontId="2" fillId="0" borderId="1" xfId="1" applyNumberFormat="1" applyFont="1" applyBorder="1" applyAlignment="1">
      <alignment horizontal="justify" vertical="center" wrapText="1"/>
    </xf>
    <xf numFmtId="164" fontId="2" fillId="0" borderId="1" xfId="1" applyNumberFormat="1" applyFont="1" applyBorder="1" applyAlignment="1">
      <alignment horizontal="justify" vertical="center" wrapText="1"/>
    </xf>
    <xf numFmtId="0" fontId="5" fillId="0" borderId="1" xfId="0" applyFont="1" applyFill="1" applyBorder="1" applyAlignment="1">
      <alignment vertical="center"/>
    </xf>
    <xf numFmtId="0" fontId="1"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quotePrefix="1" applyFont="1" applyFill="1" applyBorder="1" applyAlignment="1">
      <alignment vertical="center" wrapText="1"/>
    </xf>
    <xf numFmtId="0" fontId="1" fillId="0" borderId="0" xfId="0" applyFont="1" applyAlignment="1">
      <alignment vertical="center"/>
    </xf>
    <xf numFmtId="0" fontId="6" fillId="0" borderId="1" xfId="0" applyFont="1" applyFill="1" applyBorder="1" applyAlignment="1">
      <alignment vertical="center" wrapText="1"/>
    </xf>
    <xf numFmtId="43" fontId="2" fillId="0" borderId="1" xfId="1" applyNumberFormat="1" applyFont="1" applyBorder="1" applyAlignment="1">
      <alignment horizontal="center" vertical="center"/>
    </xf>
    <xf numFmtId="164" fontId="2" fillId="0" borderId="1" xfId="1" applyNumberFormat="1" applyFont="1" applyBorder="1" applyAlignment="1">
      <alignment horizontal="center" vertical="center" wrapText="1"/>
    </xf>
    <xf numFmtId="43" fontId="2" fillId="0" borderId="1" xfId="1" applyNumberFormat="1" applyFont="1" applyBorder="1" applyAlignment="1">
      <alignment horizontal="center" vertical="center" wrapText="1"/>
    </xf>
    <xf numFmtId="43" fontId="2" fillId="0" borderId="1" xfId="1" applyNumberFormat="1" applyFont="1" applyFill="1" applyBorder="1" applyAlignment="1">
      <alignment horizontal="center" vertical="center"/>
    </xf>
    <xf numFmtId="165" fontId="2" fillId="0" borderId="1" xfId="1" applyNumberFormat="1" applyFont="1" applyBorder="1" applyAlignment="1">
      <alignment horizontal="justify" vertical="center" wrapText="1"/>
    </xf>
    <xf numFmtId="165" fontId="2" fillId="0" borderId="1" xfId="1"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43" fontId="2" fillId="0" borderId="1" xfId="1" applyFont="1" applyBorder="1" applyAlignment="1">
      <alignment horizontal="right" vertical="center"/>
    </xf>
    <xf numFmtId="43" fontId="2" fillId="0" borderId="1" xfId="1" applyFont="1" applyBorder="1" applyAlignment="1">
      <alignment vertical="center"/>
    </xf>
    <xf numFmtId="43" fontId="1" fillId="0" borderId="1" xfId="1" applyFont="1" applyBorder="1" applyAlignment="1">
      <alignment horizontal="center" vertical="center" wrapText="1"/>
    </xf>
    <xf numFmtId="0" fontId="1" fillId="0" borderId="6" xfId="0" applyFont="1" applyBorder="1" applyAlignment="1">
      <alignment horizontal="left" vertical="center" wrapText="1"/>
    </xf>
    <xf numFmtId="0" fontId="2" fillId="0" borderId="0" xfId="0" applyFont="1" applyAlignment="1">
      <alignment horizontal="left"/>
    </xf>
    <xf numFmtId="0" fontId="2" fillId="0" borderId="1" xfId="0" applyFont="1" applyBorder="1" applyAlignment="1">
      <alignment horizontal="left" vertical="center" wrapText="1"/>
    </xf>
    <xf numFmtId="164" fontId="2" fillId="0" borderId="1" xfId="1" applyNumberFormat="1" applyFont="1" applyBorder="1" applyAlignment="1">
      <alignment vertical="center" wrapText="1"/>
    </xf>
    <xf numFmtId="164" fontId="2" fillId="0" borderId="1" xfId="1" applyNumberFormat="1" applyFont="1" applyBorder="1" applyAlignment="1">
      <alignment vertical="center"/>
    </xf>
    <xf numFmtId="0" fontId="2" fillId="0" borderId="1" xfId="0" quotePrefix="1" applyFont="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165" fontId="2" fillId="0" borderId="1" xfId="1" applyNumberFormat="1" applyFont="1" applyBorder="1" applyAlignment="1">
      <alignment horizontal="center" vertical="center"/>
    </xf>
    <xf numFmtId="165" fontId="2" fillId="0" borderId="1" xfId="1" applyNumberFormat="1" applyFont="1" applyBorder="1" applyAlignment="1">
      <alignment horizontal="right" vertical="center"/>
    </xf>
    <xf numFmtId="165" fontId="2" fillId="0" borderId="1" xfId="1" applyNumberFormat="1" applyFont="1" applyBorder="1" applyAlignment="1">
      <alignment vertical="center"/>
    </xf>
    <xf numFmtId="0" fontId="2" fillId="2" borderId="1" xfId="0" applyFont="1" applyFill="1" applyBorder="1" applyAlignment="1">
      <alignment horizontal="center" vertical="center" wrapText="1"/>
    </xf>
    <xf numFmtId="43" fontId="2" fillId="2" borderId="1" xfId="1" applyFont="1" applyFill="1" applyBorder="1" applyAlignment="1">
      <alignment horizontal="center" vertical="center" wrapText="1"/>
    </xf>
    <xf numFmtId="43" fontId="2" fillId="2" borderId="1" xfId="1" applyNumberFormat="1" applyFont="1" applyFill="1" applyBorder="1" applyAlignment="1">
      <alignment horizontal="center" vertical="center" wrapText="1"/>
    </xf>
    <xf numFmtId="43" fontId="2" fillId="2" borderId="1" xfId="1" applyNumberFormat="1" applyFont="1" applyFill="1" applyBorder="1" applyAlignment="1">
      <alignment horizontal="center" vertical="center"/>
    </xf>
    <xf numFmtId="43" fontId="2" fillId="2" borderId="1" xfId="1" applyFont="1" applyFill="1" applyBorder="1" applyAlignment="1">
      <alignment horizontal="justify" vertical="center" wrapText="1"/>
    </xf>
    <xf numFmtId="43" fontId="2" fillId="2" borderId="1" xfId="1" applyNumberFormat="1" applyFont="1" applyFill="1" applyBorder="1" applyAlignment="1">
      <alignment horizontal="justify" vertical="center" wrapText="1"/>
    </xf>
    <xf numFmtId="0" fontId="2" fillId="2" borderId="0" xfId="0" applyFont="1" applyFill="1" applyAlignment="1">
      <alignment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43" fontId="2" fillId="3" borderId="1" xfId="1" applyFont="1" applyFill="1" applyBorder="1" applyAlignment="1">
      <alignment horizontal="center" vertical="center"/>
    </xf>
    <xf numFmtId="43" fontId="2" fillId="3" borderId="1" xfId="1" applyNumberFormat="1" applyFont="1" applyFill="1" applyBorder="1" applyAlignment="1">
      <alignment horizontal="center" vertical="center"/>
    </xf>
    <xf numFmtId="0" fontId="2" fillId="3" borderId="1" xfId="0" applyFont="1" applyFill="1" applyBorder="1" applyAlignment="1">
      <alignment vertical="center"/>
    </xf>
    <xf numFmtId="165" fontId="2" fillId="3" borderId="1" xfId="0" applyNumberFormat="1" applyFont="1" applyFill="1" applyBorder="1"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65" fontId="2" fillId="2" borderId="1" xfId="1" applyNumberFormat="1" applyFont="1" applyFill="1" applyBorder="1" applyAlignment="1">
      <alignment horizontal="center" vertical="center" wrapText="1"/>
    </xf>
    <xf numFmtId="0" fontId="2" fillId="2" borderId="1" xfId="0" applyFont="1" applyFill="1" applyBorder="1" applyAlignment="1">
      <alignment vertical="center"/>
    </xf>
    <xf numFmtId="165"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justify" vertical="center" wrapText="1"/>
    </xf>
    <xf numFmtId="0" fontId="2" fillId="2" borderId="0" xfId="0" applyFont="1" applyFill="1"/>
    <xf numFmtId="164" fontId="2" fillId="0" borderId="1" xfId="1" applyNumberFormat="1" applyFont="1" applyBorder="1" applyAlignment="1">
      <alignment horizontal="right" vertical="center"/>
    </xf>
    <xf numFmtId="43" fontId="2" fillId="0" borderId="1" xfId="1" applyNumberFormat="1" applyFont="1" applyBorder="1" applyAlignment="1">
      <alignment horizontal="right" vertical="center"/>
    </xf>
    <xf numFmtId="0" fontId="7" fillId="0" borderId="1" xfId="0" quotePrefix="1" applyFont="1" applyBorder="1" applyAlignment="1">
      <alignment horizontal="left" vertical="center" wrapText="1"/>
    </xf>
    <xf numFmtId="2" fontId="2" fillId="0" borderId="0" xfId="0" applyNumberFormat="1" applyFont="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Fill="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tabSelected="1" view="pageBreakPreview" zoomScale="70" zoomScaleNormal="70" zoomScaleSheetLayoutView="70" workbookViewId="0">
      <pane ySplit="6" topLeftCell="A7" activePane="bottomLeft" state="frozen"/>
      <selection pane="bottomLeft" activeCell="N9" sqref="N9"/>
    </sheetView>
  </sheetViews>
  <sheetFormatPr defaultColWidth="9.125" defaultRowHeight="15" x14ac:dyDescent="0.25"/>
  <cols>
    <col min="1" max="1" width="4.75" style="1" customWidth="1"/>
    <col min="2" max="2" width="42.75" style="1" customWidth="1"/>
    <col min="3" max="3" width="17.75" style="39" customWidth="1"/>
    <col min="4" max="6" width="8.625" style="1" customWidth="1"/>
    <col min="7" max="9" width="8.75" style="1" hidden="1" customWidth="1"/>
    <col min="10" max="18" width="8.625" style="1" customWidth="1"/>
    <col min="19" max="19" width="64" style="1" customWidth="1"/>
    <col min="20" max="20" width="18" style="1" customWidth="1"/>
    <col min="21" max="16384" width="9.125" style="1"/>
  </cols>
  <sheetData>
    <row r="1" spans="1:22" s="3" customFormat="1" ht="24.95" customHeight="1" x14ac:dyDescent="0.2">
      <c r="A1" s="77" t="s">
        <v>124</v>
      </c>
      <c r="B1" s="77"/>
      <c r="C1" s="77"/>
      <c r="D1" s="77"/>
      <c r="E1" s="77"/>
      <c r="F1" s="77"/>
      <c r="G1" s="77"/>
      <c r="H1" s="77"/>
      <c r="I1" s="77"/>
      <c r="J1" s="77"/>
      <c r="K1" s="77"/>
      <c r="L1" s="77"/>
      <c r="M1" s="77"/>
      <c r="N1" s="77"/>
      <c r="O1" s="77"/>
      <c r="P1" s="77"/>
      <c r="Q1" s="77"/>
      <c r="R1" s="77"/>
      <c r="S1" s="77"/>
    </row>
    <row r="2" spans="1:22" s="3" customFormat="1" ht="24.95" customHeight="1" x14ac:dyDescent="0.2">
      <c r="A2" s="78" t="s">
        <v>126</v>
      </c>
      <c r="B2" s="78"/>
      <c r="C2" s="78"/>
      <c r="D2" s="78"/>
      <c r="E2" s="78"/>
      <c r="F2" s="78"/>
      <c r="G2" s="78"/>
      <c r="H2" s="78"/>
      <c r="I2" s="78"/>
      <c r="J2" s="78"/>
      <c r="K2" s="78"/>
      <c r="L2" s="78"/>
      <c r="M2" s="78"/>
      <c r="N2" s="78"/>
      <c r="O2" s="78"/>
      <c r="P2" s="78"/>
      <c r="Q2" s="78"/>
      <c r="R2" s="78"/>
      <c r="S2" s="78"/>
    </row>
    <row r="3" spans="1:22" x14ac:dyDescent="0.25">
      <c r="A3" s="2"/>
    </row>
    <row r="4" spans="1:22" s="3" customFormat="1" ht="35.1" customHeight="1" x14ac:dyDescent="0.2">
      <c r="A4" s="79" t="s">
        <v>0</v>
      </c>
      <c r="B4" s="79" t="s">
        <v>1</v>
      </c>
      <c r="C4" s="79" t="s">
        <v>2</v>
      </c>
      <c r="D4" s="82" t="s">
        <v>97</v>
      </c>
      <c r="E4" s="82"/>
      <c r="F4" s="82"/>
      <c r="G4" s="82" t="s">
        <v>98</v>
      </c>
      <c r="H4" s="82"/>
      <c r="I4" s="82"/>
      <c r="J4" s="82"/>
      <c r="K4" s="82"/>
      <c r="L4" s="82"/>
      <c r="M4" s="82"/>
      <c r="N4" s="82"/>
      <c r="O4" s="82"/>
      <c r="P4" s="82"/>
      <c r="Q4" s="82"/>
      <c r="R4" s="82"/>
      <c r="S4" s="79" t="s">
        <v>86</v>
      </c>
    </row>
    <row r="5" spans="1:22" s="3" customFormat="1" ht="24.95" customHeight="1" x14ac:dyDescent="0.2">
      <c r="A5" s="80"/>
      <c r="B5" s="80"/>
      <c r="C5" s="80"/>
      <c r="D5" s="80" t="s">
        <v>3</v>
      </c>
      <c r="E5" s="80" t="s">
        <v>8</v>
      </c>
      <c r="F5" s="80" t="s">
        <v>9</v>
      </c>
      <c r="G5" s="83"/>
      <c r="H5" s="84"/>
      <c r="I5" s="85"/>
      <c r="J5" s="75" t="s">
        <v>5</v>
      </c>
      <c r="K5" s="86"/>
      <c r="L5" s="76"/>
      <c r="M5" s="75" t="s">
        <v>6</v>
      </c>
      <c r="N5" s="86"/>
      <c r="O5" s="76"/>
      <c r="P5" s="75" t="s">
        <v>7</v>
      </c>
      <c r="Q5" s="86"/>
      <c r="R5" s="76"/>
      <c r="S5" s="80"/>
    </row>
    <row r="6" spans="1:22" s="3" customFormat="1" ht="24.95" customHeight="1" x14ac:dyDescent="0.2">
      <c r="A6" s="81"/>
      <c r="B6" s="81"/>
      <c r="C6" s="81"/>
      <c r="D6" s="81"/>
      <c r="E6" s="81"/>
      <c r="F6" s="81"/>
      <c r="G6" s="56"/>
      <c r="H6" s="57"/>
      <c r="I6" s="57"/>
      <c r="J6" s="63" t="s">
        <v>3</v>
      </c>
      <c r="K6" s="63" t="s">
        <v>8</v>
      </c>
      <c r="L6" s="63" t="s">
        <v>9</v>
      </c>
      <c r="M6" s="63" t="s">
        <v>3</v>
      </c>
      <c r="N6" s="63" t="s">
        <v>8</v>
      </c>
      <c r="O6" s="63" t="s">
        <v>9</v>
      </c>
      <c r="P6" s="63" t="s">
        <v>3</v>
      </c>
      <c r="Q6" s="63" t="s">
        <v>8</v>
      </c>
      <c r="R6" s="63" t="s">
        <v>9</v>
      </c>
      <c r="S6" s="81"/>
    </row>
    <row r="7" spans="1:22" s="3" customFormat="1" ht="24.95" customHeight="1" x14ac:dyDescent="0.2">
      <c r="A7" s="75" t="s">
        <v>4</v>
      </c>
      <c r="B7" s="76"/>
      <c r="C7" s="40"/>
      <c r="D7" s="32">
        <f>D8+D29</f>
        <v>142.22699999999998</v>
      </c>
      <c r="E7" s="32">
        <f>E8+E29</f>
        <v>128.447</v>
      </c>
      <c r="F7" s="32">
        <f>F8+F29</f>
        <v>13.78</v>
      </c>
      <c r="G7" s="58"/>
      <c r="H7" s="58"/>
      <c r="I7" s="58"/>
      <c r="J7" s="32">
        <f t="shared" ref="J7:R7" si="0">J8+J29</f>
        <v>59.350000000000009</v>
      </c>
      <c r="K7" s="32">
        <f t="shared" si="0"/>
        <v>52.760000000000005</v>
      </c>
      <c r="L7" s="32">
        <f t="shared" si="0"/>
        <v>6.5900000000000007</v>
      </c>
      <c r="M7" s="32">
        <f t="shared" si="0"/>
        <v>61.356999999999999</v>
      </c>
      <c r="N7" s="32">
        <f t="shared" si="0"/>
        <v>54.61699999999999</v>
      </c>
      <c r="O7" s="32">
        <f t="shared" si="0"/>
        <v>6.7400000000000011</v>
      </c>
      <c r="P7" s="32">
        <f t="shared" si="0"/>
        <v>21.52</v>
      </c>
      <c r="Q7" s="32">
        <f t="shared" si="0"/>
        <v>21.07</v>
      </c>
      <c r="R7" s="32">
        <f t="shared" si="0"/>
        <v>0.45</v>
      </c>
      <c r="S7" s="63"/>
      <c r="T7" s="74"/>
      <c r="U7" s="74"/>
      <c r="V7" s="74"/>
    </row>
    <row r="8" spans="1:22" s="3" customFormat="1" ht="50.25" customHeight="1" x14ac:dyDescent="0.2">
      <c r="A8" s="63" t="s">
        <v>10</v>
      </c>
      <c r="B8" s="38" t="s">
        <v>100</v>
      </c>
      <c r="C8" s="40"/>
      <c r="D8" s="32">
        <f>SUM(D9:D28)</f>
        <v>74.489999999999995</v>
      </c>
      <c r="E8" s="32">
        <f>SUM(E9:E28)</f>
        <v>74.489999999999995</v>
      </c>
      <c r="F8" s="37">
        <f>SUM(F9:F28)</f>
        <v>0</v>
      </c>
      <c r="G8" s="57"/>
      <c r="H8" s="57"/>
      <c r="I8" s="57"/>
      <c r="J8" s="63">
        <f>SUM(J9:J28)</f>
        <v>32.480000000000004</v>
      </c>
      <c r="K8" s="63">
        <f t="shared" ref="K8:R8" si="1">SUM(K9:K28)</f>
        <v>32.480000000000004</v>
      </c>
      <c r="L8" s="37">
        <f t="shared" si="1"/>
        <v>0</v>
      </c>
      <c r="M8" s="63">
        <f t="shared" si="1"/>
        <v>26.549999999999997</v>
      </c>
      <c r="N8" s="63">
        <f t="shared" si="1"/>
        <v>26.549999999999997</v>
      </c>
      <c r="O8" s="37">
        <f t="shared" si="1"/>
        <v>0</v>
      </c>
      <c r="P8" s="63">
        <f t="shared" si="1"/>
        <v>15.459999999999999</v>
      </c>
      <c r="Q8" s="63">
        <f t="shared" si="1"/>
        <v>15.459999999999999</v>
      </c>
      <c r="R8" s="37">
        <f t="shared" si="1"/>
        <v>0</v>
      </c>
      <c r="S8" s="63"/>
      <c r="V8" s="74"/>
    </row>
    <row r="9" spans="1:22" s="3" customFormat="1" ht="110.1" customHeight="1" x14ac:dyDescent="0.2">
      <c r="A9" s="6">
        <v>1</v>
      </c>
      <c r="B9" s="10" t="s">
        <v>11</v>
      </c>
      <c r="C9" s="4" t="s">
        <v>12</v>
      </c>
      <c r="D9" s="7">
        <f t="shared" ref="D9:D50" si="2">E9+F9</f>
        <v>1.52</v>
      </c>
      <c r="E9" s="7">
        <f t="shared" ref="E9:E28" si="3">H9+K9+N9+Q9</f>
        <v>1.52</v>
      </c>
      <c r="F9" s="11">
        <f t="shared" ref="F9:F28" si="4">I9+L9+O9+R9</f>
        <v>0</v>
      </c>
      <c r="G9" s="59"/>
      <c r="H9" s="59"/>
      <c r="I9" s="59"/>
      <c r="J9" s="6">
        <f>K9+L9</f>
        <v>0.5</v>
      </c>
      <c r="K9" s="6">
        <v>0.5</v>
      </c>
      <c r="L9" s="12">
        <v>0</v>
      </c>
      <c r="M9" s="12">
        <f t="shared" ref="M9:M50" si="5">N9+O9</f>
        <v>1.02</v>
      </c>
      <c r="N9" s="8">
        <v>1.02</v>
      </c>
      <c r="O9" s="13">
        <v>0</v>
      </c>
      <c r="P9" s="13">
        <f t="shared" ref="P9:P50" si="6">Q9+R9</f>
        <v>0</v>
      </c>
      <c r="Q9" s="13">
        <v>0</v>
      </c>
      <c r="R9" s="13">
        <v>0</v>
      </c>
      <c r="S9" s="9" t="s">
        <v>53</v>
      </c>
    </row>
    <row r="10" spans="1:22" s="3" customFormat="1" ht="125.1" customHeight="1" x14ac:dyDescent="0.2">
      <c r="A10" s="6">
        <v>2</v>
      </c>
      <c r="B10" s="15" t="s">
        <v>13</v>
      </c>
      <c r="C10" s="16" t="s">
        <v>14</v>
      </c>
      <c r="D10" s="7">
        <f t="shared" si="2"/>
        <v>1.77</v>
      </c>
      <c r="E10" s="7">
        <f t="shared" si="3"/>
        <v>1.77</v>
      </c>
      <c r="F10" s="11">
        <f t="shared" si="4"/>
        <v>0</v>
      </c>
      <c r="G10" s="59"/>
      <c r="H10" s="59"/>
      <c r="I10" s="59"/>
      <c r="J10" s="12">
        <f>K10+L10</f>
        <v>0</v>
      </c>
      <c r="K10" s="12">
        <v>0</v>
      </c>
      <c r="L10" s="12">
        <v>0</v>
      </c>
      <c r="M10" s="12">
        <f t="shared" si="5"/>
        <v>1.77</v>
      </c>
      <c r="N10" s="8">
        <v>1.77</v>
      </c>
      <c r="O10" s="13">
        <v>0</v>
      </c>
      <c r="P10" s="13">
        <f t="shared" si="6"/>
        <v>0</v>
      </c>
      <c r="Q10" s="13">
        <v>0</v>
      </c>
      <c r="R10" s="13">
        <v>0</v>
      </c>
      <c r="S10" s="9" t="s">
        <v>54</v>
      </c>
    </row>
    <row r="11" spans="1:22" s="3" customFormat="1" ht="95.1" customHeight="1" x14ac:dyDescent="0.2">
      <c r="A11" s="6">
        <v>3</v>
      </c>
      <c r="B11" s="17" t="s">
        <v>15</v>
      </c>
      <c r="C11" s="4" t="s">
        <v>12</v>
      </c>
      <c r="D11" s="7">
        <f t="shared" si="2"/>
        <v>0.74</v>
      </c>
      <c r="E11" s="7">
        <f t="shared" si="3"/>
        <v>0.74</v>
      </c>
      <c r="F11" s="11">
        <f t="shared" si="4"/>
        <v>0</v>
      </c>
      <c r="G11" s="59"/>
      <c r="H11" s="59"/>
      <c r="I11" s="59"/>
      <c r="J11" s="12">
        <f t="shared" ref="J11:J50" si="7">K11+L11</f>
        <v>0</v>
      </c>
      <c r="K11" s="12">
        <v>0</v>
      </c>
      <c r="L11" s="12">
        <v>0</v>
      </c>
      <c r="M11" s="12">
        <f t="shared" si="5"/>
        <v>0.74</v>
      </c>
      <c r="N11" s="8">
        <v>0.74</v>
      </c>
      <c r="O11" s="13">
        <v>0</v>
      </c>
      <c r="P11" s="13">
        <f t="shared" si="6"/>
        <v>0</v>
      </c>
      <c r="Q11" s="13">
        <v>0</v>
      </c>
      <c r="R11" s="13">
        <v>0</v>
      </c>
      <c r="S11" s="9" t="s">
        <v>55</v>
      </c>
    </row>
    <row r="12" spans="1:22" s="3" customFormat="1" ht="95.1" customHeight="1" x14ac:dyDescent="0.2">
      <c r="A12" s="6">
        <v>4</v>
      </c>
      <c r="B12" s="17" t="s">
        <v>16</v>
      </c>
      <c r="C12" s="4" t="s">
        <v>125</v>
      </c>
      <c r="D12" s="7">
        <f t="shared" si="2"/>
        <v>3.29</v>
      </c>
      <c r="E12" s="7">
        <f t="shared" si="3"/>
        <v>3.29</v>
      </c>
      <c r="F12" s="11">
        <f t="shared" si="4"/>
        <v>0</v>
      </c>
      <c r="G12" s="59"/>
      <c r="H12" s="59"/>
      <c r="I12" s="59"/>
      <c r="J12" s="12">
        <f t="shared" si="7"/>
        <v>0</v>
      </c>
      <c r="K12" s="12">
        <v>0</v>
      </c>
      <c r="L12" s="12">
        <v>0</v>
      </c>
      <c r="M12" s="12">
        <f t="shared" si="5"/>
        <v>0</v>
      </c>
      <c r="N12" s="13">
        <v>0</v>
      </c>
      <c r="O12" s="13">
        <v>0</v>
      </c>
      <c r="P12" s="13">
        <f t="shared" si="6"/>
        <v>3.29</v>
      </c>
      <c r="Q12" s="13">
        <v>3.29</v>
      </c>
      <c r="R12" s="13">
        <v>0</v>
      </c>
      <c r="S12" s="9" t="s">
        <v>114</v>
      </c>
    </row>
    <row r="13" spans="1:22" s="3" customFormat="1" ht="95.1" customHeight="1" x14ac:dyDescent="0.2">
      <c r="A13" s="6">
        <v>5</v>
      </c>
      <c r="B13" s="17" t="s">
        <v>17</v>
      </c>
      <c r="C13" s="4" t="s">
        <v>18</v>
      </c>
      <c r="D13" s="7">
        <f t="shared" si="2"/>
        <v>12.35</v>
      </c>
      <c r="E13" s="7">
        <f t="shared" si="3"/>
        <v>12.35</v>
      </c>
      <c r="F13" s="11">
        <f t="shared" si="4"/>
        <v>0</v>
      </c>
      <c r="G13" s="59"/>
      <c r="H13" s="59"/>
      <c r="I13" s="59"/>
      <c r="J13" s="12">
        <f t="shared" si="7"/>
        <v>0</v>
      </c>
      <c r="K13" s="12">
        <v>0</v>
      </c>
      <c r="L13" s="12">
        <v>0</v>
      </c>
      <c r="M13" s="12">
        <f t="shared" si="5"/>
        <v>12.35</v>
      </c>
      <c r="N13" s="13">
        <v>12.35</v>
      </c>
      <c r="O13" s="13">
        <v>0</v>
      </c>
      <c r="P13" s="13">
        <f t="shared" si="6"/>
        <v>0</v>
      </c>
      <c r="Q13" s="13">
        <v>0</v>
      </c>
      <c r="R13" s="13">
        <v>0</v>
      </c>
      <c r="S13" s="9" t="s">
        <v>115</v>
      </c>
    </row>
    <row r="14" spans="1:22" s="3" customFormat="1" ht="60" x14ac:dyDescent="0.2">
      <c r="A14" s="6">
        <v>6</v>
      </c>
      <c r="B14" s="17" t="s">
        <v>19</v>
      </c>
      <c r="C14" s="4" t="s">
        <v>18</v>
      </c>
      <c r="D14" s="7">
        <f t="shared" si="2"/>
        <v>3.8</v>
      </c>
      <c r="E14" s="7">
        <f t="shared" si="3"/>
        <v>3.8</v>
      </c>
      <c r="F14" s="11">
        <f t="shared" si="4"/>
        <v>0</v>
      </c>
      <c r="G14" s="59"/>
      <c r="H14" s="59"/>
      <c r="I14" s="59"/>
      <c r="J14" s="14">
        <f t="shared" si="7"/>
        <v>2.2999999999999998</v>
      </c>
      <c r="K14" s="14">
        <v>2.2999999999999998</v>
      </c>
      <c r="L14" s="12">
        <v>0</v>
      </c>
      <c r="M14" s="14">
        <f t="shared" si="5"/>
        <v>1.5</v>
      </c>
      <c r="N14" s="19">
        <v>1.5</v>
      </c>
      <c r="O14" s="13">
        <v>0</v>
      </c>
      <c r="P14" s="13">
        <f t="shared" si="6"/>
        <v>0</v>
      </c>
      <c r="Q14" s="13">
        <v>0</v>
      </c>
      <c r="R14" s="13">
        <v>0</v>
      </c>
      <c r="S14" s="9" t="s">
        <v>99</v>
      </c>
    </row>
    <row r="15" spans="1:22" s="3" customFormat="1" ht="95.1" customHeight="1" x14ac:dyDescent="0.2">
      <c r="A15" s="6">
        <v>7</v>
      </c>
      <c r="B15" s="10" t="s">
        <v>20</v>
      </c>
      <c r="C15" s="4" t="s">
        <v>14</v>
      </c>
      <c r="D15" s="7">
        <f t="shared" si="2"/>
        <v>3.6799999999999997</v>
      </c>
      <c r="E15" s="7">
        <f t="shared" si="3"/>
        <v>3.6799999999999997</v>
      </c>
      <c r="F15" s="11">
        <f t="shared" si="4"/>
        <v>0</v>
      </c>
      <c r="G15" s="59"/>
      <c r="H15" s="59"/>
      <c r="I15" s="59"/>
      <c r="J15" s="12">
        <f t="shared" si="7"/>
        <v>2.12</v>
      </c>
      <c r="K15" s="12">
        <v>2.12</v>
      </c>
      <c r="L15" s="12">
        <v>0</v>
      </c>
      <c r="M15" s="12">
        <f t="shared" si="5"/>
        <v>0.13</v>
      </c>
      <c r="N15" s="13">
        <v>0.13</v>
      </c>
      <c r="O15" s="13">
        <v>0</v>
      </c>
      <c r="P15" s="13">
        <f t="shared" si="6"/>
        <v>1.43</v>
      </c>
      <c r="Q15" s="13">
        <v>1.43</v>
      </c>
      <c r="R15" s="13">
        <v>0</v>
      </c>
      <c r="S15" s="9" t="s">
        <v>56</v>
      </c>
    </row>
    <row r="16" spans="1:22" s="3" customFormat="1" ht="95.1" customHeight="1" x14ac:dyDescent="0.2">
      <c r="A16" s="6">
        <v>8</v>
      </c>
      <c r="B16" s="10" t="s">
        <v>21</v>
      </c>
      <c r="C16" s="4" t="s">
        <v>22</v>
      </c>
      <c r="D16" s="7">
        <f t="shared" si="2"/>
        <v>3.55</v>
      </c>
      <c r="E16" s="7">
        <f t="shared" si="3"/>
        <v>3.55</v>
      </c>
      <c r="F16" s="11">
        <f t="shared" si="4"/>
        <v>0</v>
      </c>
      <c r="G16" s="59"/>
      <c r="H16" s="59"/>
      <c r="I16" s="59"/>
      <c r="J16" s="12">
        <f t="shared" si="7"/>
        <v>0</v>
      </c>
      <c r="K16" s="12">
        <v>0</v>
      </c>
      <c r="L16" s="12">
        <v>0</v>
      </c>
      <c r="M16" s="12">
        <f t="shared" si="5"/>
        <v>0</v>
      </c>
      <c r="N16" s="13">
        <v>0</v>
      </c>
      <c r="O16" s="13">
        <v>0</v>
      </c>
      <c r="P16" s="13">
        <f t="shared" si="6"/>
        <v>3.55</v>
      </c>
      <c r="Q16" s="13">
        <v>3.55</v>
      </c>
      <c r="R16" s="13">
        <v>0</v>
      </c>
      <c r="S16" s="9" t="s">
        <v>57</v>
      </c>
    </row>
    <row r="17" spans="1:19" s="3" customFormat="1" ht="95.1" customHeight="1" x14ac:dyDescent="0.2">
      <c r="A17" s="6">
        <v>9</v>
      </c>
      <c r="B17" s="10" t="s">
        <v>23</v>
      </c>
      <c r="C17" s="4" t="s">
        <v>24</v>
      </c>
      <c r="D17" s="7">
        <f t="shared" si="2"/>
        <v>0.22</v>
      </c>
      <c r="E17" s="7">
        <f t="shared" si="3"/>
        <v>0.22</v>
      </c>
      <c r="F17" s="11">
        <f t="shared" si="4"/>
        <v>0</v>
      </c>
      <c r="G17" s="59"/>
      <c r="H17" s="59"/>
      <c r="I17" s="59"/>
      <c r="J17" s="12">
        <f t="shared" si="7"/>
        <v>0.22</v>
      </c>
      <c r="K17" s="12">
        <v>0.22</v>
      </c>
      <c r="L17" s="12">
        <v>0</v>
      </c>
      <c r="M17" s="12">
        <f t="shared" si="5"/>
        <v>0</v>
      </c>
      <c r="N17" s="13">
        <v>0</v>
      </c>
      <c r="O17" s="13">
        <v>0</v>
      </c>
      <c r="P17" s="13">
        <f t="shared" si="6"/>
        <v>0</v>
      </c>
      <c r="Q17" s="13">
        <v>0</v>
      </c>
      <c r="R17" s="13">
        <v>0</v>
      </c>
      <c r="S17" s="9" t="s">
        <v>58</v>
      </c>
    </row>
    <row r="18" spans="1:19" s="3" customFormat="1" ht="95.1" customHeight="1" x14ac:dyDescent="0.2">
      <c r="A18" s="6">
        <v>10</v>
      </c>
      <c r="B18" s="17" t="s">
        <v>25</v>
      </c>
      <c r="C18" s="15" t="s">
        <v>26</v>
      </c>
      <c r="D18" s="7">
        <f t="shared" si="2"/>
        <v>1.84</v>
      </c>
      <c r="E18" s="7">
        <f t="shared" si="3"/>
        <v>1.84</v>
      </c>
      <c r="F18" s="11">
        <f t="shared" si="4"/>
        <v>0</v>
      </c>
      <c r="G18" s="59"/>
      <c r="H18" s="59"/>
      <c r="I18" s="59"/>
      <c r="J18" s="12">
        <f t="shared" si="7"/>
        <v>0</v>
      </c>
      <c r="K18" s="12">
        <v>0</v>
      </c>
      <c r="L18" s="12">
        <v>0</v>
      </c>
      <c r="M18" s="12">
        <f t="shared" si="5"/>
        <v>0</v>
      </c>
      <c r="N18" s="13">
        <v>0</v>
      </c>
      <c r="O18" s="13">
        <v>0</v>
      </c>
      <c r="P18" s="13">
        <f t="shared" si="6"/>
        <v>1.84</v>
      </c>
      <c r="Q18" s="13">
        <v>1.84</v>
      </c>
      <c r="R18" s="13">
        <v>0</v>
      </c>
      <c r="S18" s="9" t="s">
        <v>59</v>
      </c>
    </row>
    <row r="19" spans="1:19" s="3" customFormat="1" ht="95.1" customHeight="1" x14ac:dyDescent="0.2">
      <c r="A19" s="6">
        <v>11</v>
      </c>
      <c r="B19" s="17" t="s">
        <v>27</v>
      </c>
      <c r="C19" s="15" t="s">
        <v>26</v>
      </c>
      <c r="D19" s="7">
        <f t="shared" si="2"/>
        <v>0.87</v>
      </c>
      <c r="E19" s="7">
        <f t="shared" si="3"/>
        <v>0.87</v>
      </c>
      <c r="F19" s="11">
        <f t="shared" si="4"/>
        <v>0</v>
      </c>
      <c r="G19" s="59"/>
      <c r="H19" s="59"/>
      <c r="I19" s="59"/>
      <c r="J19" s="12">
        <f t="shared" si="7"/>
        <v>0</v>
      </c>
      <c r="K19" s="12">
        <v>0</v>
      </c>
      <c r="L19" s="12">
        <v>0</v>
      </c>
      <c r="M19" s="12">
        <f t="shared" si="5"/>
        <v>0.77</v>
      </c>
      <c r="N19" s="13">
        <v>0.77</v>
      </c>
      <c r="O19" s="13">
        <v>0</v>
      </c>
      <c r="P19" s="19">
        <f t="shared" si="6"/>
        <v>0.1</v>
      </c>
      <c r="Q19" s="19">
        <v>0.1</v>
      </c>
      <c r="R19" s="13">
        <v>0</v>
      </c>
      <c r="S19" s="9" t="s">
        <v>60</v>
      </c>
    </row>
    <row r="20" spans="1:19" s="3" customFormat="1" ht="110.1" customHeight="1" x14ac:dyDescent="0.2">
      <c r="A20" s="6">
        <v>12</v>
      </c>
      <c r="B20" s="17" t="s">
        <v>28</v>
      </c>
      <c r="C20" s="15" t="s">
        <v>26</v>
      </c>
      <c r="D20" s="7">
        <f t="shared" si="2"/>
        <v>1.4500000000000002</v>
      </c>
      <c r="E20" s="7">
        <f t="shared" si="3"/>
        <v>1.4500000000000002</v>
      </c>
      <c r="F20" s="11">
        <f t="shared" si="4"/>
        <v>0</v>
      </c>
      <c r="G20" s="59"/>
      <c r="H20" s="59"/>
      <c r="I20" s="59"/>
      <c r="J20" s="12">
        <f t="shared" si="7"/>
        <v>1.1200000000000001</v>
      </c>
      <c r="K20" s="12">
        <v>1.1200000000000001</v>
      </c>
      <c r="L20" s="12">
        <v>0</v>
      </c>
      <c r="M20" s="12">
        <f t="shared" si="5"/>
        <v>0</v>
      </c>
      <c r="N20" s="13">
        <v>0</v>
      </c>
      <c r="O20" s="13">
        <v>0</v>
      </c>
      <c r="P20" s="19">
        <f t="shared" si="6"/>
        <v>0.33</v>
      </c>
      <c r="Q20" s="19">
        <v>0.33</v>
      </c>
      <c r="R20" s="13">
        <v>0</v>
      </c>
      <c r="S20" s="9" t="s">
        <v>61</v>
      </c>
    </row>
    <row r="21" spans="1:19" s="3" customFormat="1" ht="120" customHeight="1" x14ac:dyDescent="0.2">
      <c r="A21" s="6">
        <v>13</v>
      </c>
      <c r="B21" s="17" t="s">
        <v>29</v>
      </c>
      <c r="C21" s="15" t="s">
        <v>12</v>
      </c>
      <c r="D21" s="7">
        <f t="shared" si="2"/>
        <v>0.51</v>
      </c>
      <c r="E21" s="7">
        <f t="shared" si="3"/>
        <v>0.51</v>
      </c>
      <c r="F21" s="11">
        <f t="shared" si="4"/>
        <v>0</v>
      </c>
      <c r="G21" s="59"/>
      <c r="H21" s="59"/>
      <c r="I21" s="59"/>
      <c r="J21" s="12">
        <f t="shared" si="7"/>
        <v>0</v>
      </c>
      <c r="K21" s="12">
        <v>0</v>
      </c>
      <c r="L21" s="12">
        <v>0</v>
      </c>
      <c r="M21" s="12">
        <f t="shared" si="5"/>
        <v>0.28000000000000003</v>
      </c>
      <c r="N21" s="13">
        <v>0.28000000000000003</v>
      </c>
      <c r="O21" s="13">
        <v>0</v>
      </c>
      <c r="P21" s="18">
        <f t="shared" si="6"/>
        <v>0.23</v>
      </c>
      <c r="Q21" s="18">
        <v>0.23</v>
      </c>
      <c r="R21" s="13">
        <v>0</v>
      </c>
      <c r="S21" s="9" t="s">
        <v>62</v>
      </c>
    </row>
    <row r="22" spans="1:19" s="3" customFormat="1" ht="95.1" customHeight="1" x14ac:dyDescent="0.2">
      <c r="A22" s="6">
        <v>14</v>
      </c>
      <c r="B22" s="10" t="s">
        <v>30</v>
      </c>
      <c r="C22" s="4" t="s">
        <v>31</v>
      </c>
      <c r="D22" s="7">
        <f t="shared" si="2"/>
        <v>0.04</v>
      </c>
      <c r="E22" s="7">
        <f t="shared" si="3"/>
        <v>0.04</v>
      </c>
      <c r="F22" s="11">
        <f t="shared" si="4"/>
        <v>0</v>
      </c>
      <c r="G22" s="59"/>
      <c r="H22" s="59"/>
      <c r="I22" s="59"/>
      <c r="J22" s="12">
        <f t="shared" si="7"/>
        <v>0</v>
      </c>
      <c r="K22" s="12">
        <v>0</v>
      </c>
      <c r="L22" s="12">
        <v>0</v>
      </c>
      <c r="M22" s="12">
        <f t="shared" si="5"/>
        <v>0.04</v>
      </c>
      <c r="N22" s="13">
        <v>0.04</v>
      </c>
      <c r="O22" s="13">
        <v>0</v>
      </c>
      <c r="P22" s="18">
        <f t="shared" si="6"/>
        <v>0</v>
      </c>
      <c r="Q22" s="18">
        <v>0</v>
      </c>
      <c r="R22" s="13">
        <v>0</v>
      </c>
      <c r="S22" s="9" t="s">
        <v>63</v>
      </c>
    </row>
    <row r="23" spans="1:19" s="3" customFormat="1" ht="95.1" customHeight="1" x14ac:dyDescent="0.2">
      <c r="A23" s="6">
        <v>15</v>
      </c>
      <c r="B23" s="10" t="s">
        <v>32</v>
      </c>
      <c r="C23" s="4" t="s">
        <v>31</v>
      </c>
      <c r="D23" s="7">
        <f t="shared" si="2"/>
        <v>1.7400000000000002</v>
      </c>
      <c r="E23" s="7">
        <f t="shared" si="3"/>
        <v>1.7400000000000002</v>
      </c>
      <c r="F23" s="11">
        <f t="shared" si="4"/>
        <v>0</v>
      </c>
      <c r="G23" s="59"/>
      <c r="H23" s="59"/>
      <c r="I23" s="59"/>
      <c r="J23" s="12">
        <f t="shared" si="7"/>
        <v>1.0900000000000001</v>
      </c>
      <c r="K23" s="12">
        <v>1.0900000000000001</v>
      </c>
      <c r="L23" s="12">
        <v>0</v>
      </c>
      <c r="M23" s="12">
        <f t="shared" si="5"/>
        <v>0.65</v>
      </c>
      <c r="N23" s="13">
        <v>0.65</v>
      </c>
      <c r="O23" s="13">
        <v>0</v>
      </c>
      <c r="P23" s="18">
        <f t="shared" si="6"/>
        <v>0</v>
      </c>
      <c r="Q23" s="18">
        <v>0</v>
      </c>
      <c r="R23" s="13">
        <v>0</v>
      </c>
      <c r="S23" s="9" t="s">
        <v>96</v>
      </c>
    </row>
    <row r="24" spans="1:19" s="3" customFormat="1" ht="95.1" customHeight="1" x14ac:dyDescent="0.2">
      <c r="A24" s="6">
        <v>16</v>
      </c>
      <c r="B24" s="10" t="s">
        <v>33</v>
      </c>
      <c r="C24" s="4" t="s">
        <v>31</v>
      </c>
      <c r="D24" s="7">
        <f t="shared" si="2"/>
        <v>1.91</v>
      </c>
      <c r="E24" s="7">
        <f t="shared" si="3"/>
        <v>1.91</v>
      </c>
      <c r="F24" s="11">
        <f t="shared" si="4"/>
        <v>0</v>
      </c>
      <c r="G24" s="59"/>
      <c r="H24" s="59"/>
      <c r="I24" s="59"/>
      <c r="J24" s="12">
        <f t="shared" si="7"/>
        <v>0.51</v>
      </c>
      <c r="K24" s="12">
        <v>0.51</v>
      </c>
      <c r="L24" s="12">
        <v>0</v>
      </c>
      <c r="M24" s="14">
        <f t="shared" si="5"/>
        <v>1.4</v>
      </c>
      <c r="N24" s="19">
        <v>1.4</v>
      </c>
      <c r="O24" s="13">
        <v>0</v>
      </c>
      <c r="P24" s="18">
        <f t="shared" si="6"/>
        <v>0</v>
      </c>
      <c r="Q24" s="18">
        <v>0</v>
      </c>
      <c r="R24" s="13">
        <v>0</v>
      </c>
      <c r="S24" s="9" t="s">
        <v>64</v>
      </c>
    </row>
    <row r="25" spans="1:19" s="3" customFormat="1" ht="125.1" customHeight="1" x14ac:dyDescent="0.2">
      <c r="A25" s="6">
        <v>17</v>
      </c>
      <c r="B25" s="10" t="s">
        <v>34</v>
      </c>
      <c r="C25" s="4" t="s">
        <v>35</v>
      </c>
      <c r="D25" s="7">
        <f t="shared" si="2"/>
        <v>3.32</v>
      </c>
      <c r="E25" s="7">
        <f t="shared" si="3"/>
        <v>3.32</v>
      </c>
      <c r="F25" s="11">
        <f t="shared" si="4"/>
        <v>0</v>
      </c>
      <c r="G25" s="59"/>
      <c r="H25" s="59"/>
      <c r="I25" s="59"/>
      <c r="J25" s="12">
        <f t="shared" si="7"/>
        <v>1.82</v>
      </c>
      <c r="K25" s="12">
        <v>1.82</v>
      </c>
      <c r="L25" s="12">
        <v>0</v>
      </c>
      <c r="M25" s="12">
        <f t="shared" si="5"/>
        <v>0.98</v>
      </c>
      <c r="N25" s="13">
        <v>0.98</v>
      </c>
      <c r="O25" s="13">
        <v>0</v>
      </c>
      <c r="P25" s="18">
        <f t="shared" si="6"/>
        <v>0.52</v>
      </c>
      <c r="Q25" s="18">
        <v>0.52</v>
      </c>
      <c r="R25" s="13">
        <v>0</v>
      </c>
      <c r="S25" s="9" t="s">
        <v>68</v>
      </c>
    </row>
    <row r="26" spans="1:19" s="3" customFormat="1" ht="65.099999999999994" customHeight="1" x14ac:dyDescent="0.2">
      <c r="A26" s="6">
        <v>18</v>
      </c>
      <c r="B26" s="20" t="s">
        <v>36</v>
      </c>
      <c r="C26" s="4" t="s">
        <v>22</v>
      </c>
      <c r="D26" s="7">
        <f t="shared" si="2"/>
        <v>16.5</v>
      </c>
      <c r="E26" s="7">
        <f t="shared" si="3"/>
        <v>16.5</v>
      </c>
      <c r="F26" s="11">
        <f t="shared" si="4"/>
        <v>0</v>
      </c>
      <c r="G26" s="59"/>
      <c r="H26" s="59"/>
      <c r="I26" s="59"/>
      <c r="J26" s="14">
        <f t="shared" si="7"/>
        <v>16.5</v>
      </c>
      <c r="K26" s="14">
        <v>16.5</v>
      </c>
      <c r="L26" s="12">
        <v>0</v>
      </c>
      <c r="M26" s="12">
        <f t="shared" si="5"/>
        <v>0</v>
      </c>
      <c r="N26" s="13">
        <v>0</v>
      </c>
      <c r="O26" s="13">
        <v>0</v>
      </c>
      <c r="P26" s="18">
        <f t="shared" si="6"/>
        <v>0</v>
      </c>
      <c r="Q26" s="18">
        <v>0</v>
      </c>
      <c r="R26" s="13">
        <v>0</v>
      </c>
      <c r="S26" s="9" t="s">
        <v>65</v>
      </c>
    </row>
    <row r="27" spans="1:19" s="24" customFormat="1" ht="95.1" customHeight="1" x14ac:dyDescent="0.2">
      <c r="A27" s="6">
        <v>19</v>
      </c>
      <c r="B27" s="4" t="s">
        <v>38</v>
      </c>
      <c r="C27" s="5" t="s">
        <v>39</v>
      </c>
      <c r="D27" s="7">
        <f>E27+F27</f>
        <v>6.84</v>
      </c>
      <c r="E27" s="7">
        <f t="shared" si="3"/>
        <v>6.84</v>
      </c>
      <c r="F27" s="11">
        <f t="shared" si="4"/>
        <v>0</v>
      </c>
      <c r="G27" s="59"/>
      <c r="H27" s="59"/>
      <c r="I27" s="59"/>
      <c r="J27" s="14">
        <f>K27+L27</f>
        <v>1.98</v>
      </c>
      <c r="K27" s="26">
        <v>1.98</v>
      </c>
      <c r="L27" s="12">
        <v>0</v>
      </c>
      <c r="M27" s="12">
        <f>N27+O27</f>
        <v>1.28</v>
      </c>
      <c r="N27" s="13">
        <v>1.28</v>
      </c>
      <c r="O27" s="13">
        <v>0</v>
      </c>
      <c r="P27" s="18">
        <f>Q27+R27</f>
        <v>3.58</v>
      </c>
      <c r="Q27" s="18">
        <v>3.58</v>
      </c>
      <c r="R27" s="13">
        <v>0</v>
      </c>
      <c r="S27" s="9" t="s">
        <v>95</v>
      </c>
    </row>
    <row r="28" spans="1:19" s="24" customFormat="1" ht="95.1" customHeight="1" x14ac:dyDescent="0.2">
      <c r="A28" s="6">
        <v>20</v>
      </c>
      <c r="B28" s="10" t="s">
        <v>40</v>
      </c>
      <c r="C28" s="4" t="s">
        <v>41</v>
      </c>
      <c r="D28" s="7">
        <f>E28+F28</f>
        <v>8.5500000000000007</v>
      </c>
      <c r="E28" s="7">
        <f t="shared" si="3"/>
        <v>8.5500000000000007</v>
      </c>
      <c r="F28" s="11">
        <f t="shared" si="4"/>
        <v>0</v>
      </c>
      <c r="G28" s="59"/>
      <c r="H28" s="59"/>
      <c r="I28" s="59"/>
      <c r="J28" s="14">
        <f>K28+L28</f>
        <v>4.32</v>
      </c>
      <c r="K28" s="14">
        <v>4.32</v>
      </c>
      <c r="L28" s="12">
        <v>0</v>
      </c>
      <c r="M28" s="12">
        <f>N28+O28</f>
        <v>3.64</v>
      </c>
      <c r="N28" s="13">
        <v>3.64</v>
      </c>
      <c r="O28" s="13">
        <v>0</v>
      </c>
      <c r="P28" s="18">
        <f>Q28+R28</f>
        <v>0.59</v>
      </c>
      <c r="Q28" s="18">
        <v>0.59</v>
      </c>
      <c r="R28" s="13">
        <v>0</v>
      </c>
      <c r="S28" s="9" t="s">
        <v>66</v>
      </c>
    </row>
    <row r="29" spans="1:19" s="24" customFormat="1" ht="39.950000000000003" customHeight="1" x14ac:dyDescent="0.2">
      <c r="A29" s="21" t="s">
        <v>37</v>
      </c>
      <c r="B29" s="25" t="s">
        <v>90</v>
      </c>
      <c r="C29" s="22"/>
      <c r="D29" s="32">
        <f t="shared" ref="D29:R29" si="8">SUM(D30:D56)</f>
        <v>67.736999999999995</v>
      </c>
      <c r="E29" s="32">
        <f t="shared" si="8"/>
        <v>53.956999999999994</v>
      </c>
      <c r="F29" s="32">
        <f t="shared" si="8"/>
        <v>13.78</v>
      </c>
      <c r="G29" s="32">
        <f t="shared" si="8"/>
        <v>0</v>
      </c>
      <c r="H29" s="32">
        <f t="shared" si="8"/>
        <v>0</v>
      </c>
      <c r="I29" s="32">
        <f t="shared" si="8"/>
        <v>0</v>
      </c>
      <c r="J29" s="32">
        <f t="shared" si="8"/>
        <v>26.87</v>
      </c>
      <c r="K29" s="32">
        <f t="shared" si="8"/>
        <v>20.28</v>
      </c>
      <c r="L29" s="32">
        <f t="shared" si="8"/>
        <v>6.5900000000000007</v>
      </c>
      <c r="M29" s="32">
        <f t="shared" si="8"/>
        <v>34.807000000000002</v>
      </c>
      <c r="N29" s="32">
        <f t="shared" si="8"/>
        <v>28.066999999999997</v>
      </c>
      <c r="O29" s="32">
        <f t="shared" si="8"/>
        <v>6.7400000000000011</v>
      </c>
      <c r="P29" s="32">
        <f t="shared" si="8"/>
        <v>6.0600000000000005</v>
      </c>
      <c r="Q29" s="32">
        <f t="shared" si="8"/>
        <v>5.61</v>
      </c>
      <c r="R29" s="32">
        <f t="shared" si="8"/>
        <v>0.45</v>
      </c>
      <c r="S29" s="23"/>
    </row>
    <row r="30" spans="1:19" s="24" customFormat="1" ht="65.099999999999994" customHeight="1" x14ac:dyDescent="0.2">
      <c r="A30" s="6">
        <v>1</v>
      </c>
      <c r="B30" s="10" t="s">
        <v>42</v>
      </c>
      <c r="C30" s="4" t="s">
        <v>43</v>
      </c>
      <c r="D30" s="7">
        <f t="shared" si="2"/>
        <v>1.55</v>
      </c>
      <c r="E30" s="11">
        <f t="shared" ref="E30:E38" si="9">H30+K30+N30+Q30</f>
        <v>0</v>
      </c>
      <c r="F30" s="11">
        <f t="shared" ref="F30:F38" si="10">I30+L30+O30+R30</f>
        <v>1.55</v>
      </c>
      <c r="G30" s="59"/>
      <c r="H30" s="59"/>
      <c r="I30" s="59"/>
      <c r="J30" s="14">
        <f t="shared" si="7"/>
        <v>0</v>
      </c>
      <c r="K30" s="14">
        <v>0</v>
      </c>
      <c r="L30" s="12">
        <v>0</v>
      </c>
      <c r="M30" s="14">
        <f t="shared" si="5"/>
        <v>1.1000000000000001</v>
      </c>
      <c r="N30" s="13">
        <v>0</v>
      </c>
      <c r="O30" s="19">
        <v>1.1000000000000001</v>
      </c>
      <c r="P30" s="18">
        <f t="shared" si="6"/>
        <v>0.45</v>
      </c>
      <c r="Q30" s="18">
        <v>0</v>
      </c>
      <c r="R30" s="13">
        <v>0.45</v>
      </c>
      <c r="S30" s="9" t="s">
        <v>67</v>
      </c>
    </row>
    <row r="31" spans="1:19" s="24" customFormat="1" ht="65.099999999999994" customHeight="1" x14ac:dyDescent="0.2">
      <c r="A31" s="6">
        <v>2</v>
      </c>
      <c r="B31" s="10" t="s">
        <v>44</v>
      </c>
      <c r="C31" s="4" t="s">
        <v>45</v>
      </c>
      <c r="D31" s="7">
        <f t="shared" si="2"/>
        <v>3.9</v>
      </c>
      <c r="E31" s="11">
        <f t="shared" si="9"/>
        <v>0</v>
      </c>
      <c r="F31" s="27">
        <f t="shared" si="10"/>
        <v>3.9</v>
      </c>
      <c r="G31" s="59"/>
      <c r="H31" s="59"/>
      <c r="I31" s="59"/>
      <c r="J31" s="14">
        <f t="shared" si="7"/>
        <v>3.9</v>
      </c>
      <c r="K31" s="14">
        <v>0</v>
      </c>
      <c r="L31" s="14">
        <v>3.9</v>
      </c>
      <c r="M31" s="14">
        <f t="shared" si="5"/>
        <v>0</v>
      </c>
      <c r="N31" s="13">
        <v>0</v>
      </c>
      <c r="O31" s="19">
        <v>0</v>
      </c>
      <c r="P31" s="18">
        <f t="shared" si="6"/>
        <v>0</v>
      </c>
      <c r="Q31" s="18">
        <v>0</v>
      </c>
      <c r="R31" s="13">
        <v>0</v>
      </c>
      <c r="S31" s="9" t="s">
        <v>46</v>
      </c>
    </row>
    <row r="32" spans="1:19" ht="39.950000000000003" customHeight="1" x14ac:dyDescent="0.25">
      <c r="A32" s="6">
        <v>3</v>
      </c>
      <c r="B32" s="10" t="s">
        <v>47</v>
      </c>
      <c r="C32" s="4" t="s">
        <v>50</v>
      </c>
      <c r="D32" s="7">
        <f t="shared" si="2"/>
        <v>1.667</v>
      </c>
      <c r="E32" s="11">
        <f t="shared" si="9"/>
        <v>1.667</v>
      </c>
      <c r="F32" s="28">
        <f t="shared" si="10"/>
        <v>0</v>
      </c>
      <c r="G32" s="60"/>
      <c r="H32" s="60"/>
      <c r="I32" s="60"/>
      <c r="J32" s="26">
        <f t="shared" si="7"/>
        <v>0</v>
      </c>
      <c r="K32" s="26">
        <v>0</v>
      </c>
      <c r="L32" s="26">
        <v>0</v>
      </c>
      <c r="M32" s="14">
        <f t="shared" si="5"/>
        <v>1.667</v>
      </c>
      <c r="N32" s="13">
        <v>1.667</v>
      </c>
      <c r="O32" s="19">
        <v>0</v>
      </c>
      <c r="P32" s="18">
        <f t="shared" si="6"/>
        <v>0</v>
      </c>
      <c r="Q32" s="18">
        <v>0</v>
      </c>
      <c r="R32" s="13">
        <v>0</v>
      </c>
      <c r="S32" s="10" t="s">
        <v>52</v>
      </c>
    </row>
    <row r="33" spans="1:19" ht="39.950000000000003" customHeight="1" x14ac:dyDescent="0.25">
      <c r="A33" s="6">
        <v>4</v>
      </c>
      <c r="B33" s="10" t="s">
        <v>48</v>
      </c>
      <c r="C33" s="4" t="s">
        <v>50</v>
      </c>
      <c r="D33" s="7">
        <f t="shared" si="2"/>
        <v>5.4700000000000006</v>
      </c>
      <c r="E33" s="11">
        <f t="shared" si="9"/>
        <v>5.4700000000000006</v>
      </c>
      <c r="F33" s="28">
        <f t="shared" si="10"/>
        <v>0</v>
      </c>
      <c r="G33" s="60"/>
      <c r="H33" s="60"/>
      <c r="I33" s="60"/>
      <c r="J33" s="26">
        <f t="shared" si="7"/>
        <v>4.2300000000000004</v>
      </c>
      <c r="K33" s="26">
        <v>4.2300000000000004</v>
      </c>
      <c r="L33" s="26">
        <v>0</v>
      </c>
      <c r="M33" s="26">
        <f t="shared" si="5"/>
        <v>1.24</v>
      </c>
      <c r="N33" s="13">
        <v>1.24</v>
      </c>
      <c r="O33" s="19">
        <v>0</v>
      </c>
      <c r="P33" s="18">
        <f t="shared" si="6"/>
        <v>0</v>
      </c>
      <c r="Q33" s="18">
        <v>0</v>
      </c>
      <c r="R33" s="13">
        <v>0</v>
      </c>
      <c r="S33" s="10" t="s">
        <v>51</v>
      </c>
    </row>
    <row r="34" spans="1:19" ht="45" x14ac:dyDescent="0.25">
      <c r="A34" s="6">
        <v>5</v>
      </c>
      <c r="B34" s="10" t="s">
        <v>49</v>
      </c>
      <c r="C34" s="4" t="s">
        <v>50</v>
      </c>
      <c r="D34" s="7">
        <f t="shared" si="2"/>
        <v>0.06</v>
      </c>
      <c r="E34" s="11">
        <f t="shared" si="9"/>
        <v>0.06</v>
      </c>
      <c r="F34" s="28">
        <f t="shared" si="10"/>
        <v>0</v>
      </c>
      <c r="G34" s="60"/>
      <c r="H34" s="60"/>
      <c r="I34" s="60"/>
      <c r="J34" s="26">
        <f t="shared" si="7"/>
        <v>0.06</v>
      </c>
      <c r="K34" s="29">
        <v>0.06</v>
      </c>
      <c r="L34" s="26">
        <v>0</v>
      </c>
      <c r="M34" s="26">
        <f t="shared" si="5"/>
        <v>0</v>
      </c>
      <c r="N34" s="13">
        <v>0</v>
      </c>
      <c r="O34" s="19">
        <v>0</v>
      </c>
      <c r="P34" s="18">
        <f t="shared" si="6"/>
        <v>0</v>
      </c>
      <c r="Q34" s="18">
        <v>0</v>
      </c>
      <c r="R34" s="13">
        <v>0</v>
      </c>
      <c r="S34" s="10" t="s">
        <v>105</v>
      </c>
    </row>
    <row r="35" spans="1:19" ht="45" x14ac:dyDescent="0.25">
      <c r="A35" s="6">
        <v>6</v>
      </c>
      <c r="B35" s="10" t="s">
        <v>101</v>
      </c>
      <c r="C35" s="4" t="s">
        <v>50</v>
      </c>
      <c r="D35" s="7">
        <f t="shared" si="2"/>
        <v>0.04</v>
      </c>
      <c r="E35" s="11">
        <f t="shared" si="9"/>
        <v>0.04</v>
      </c>
      <c r="F35" s="28">
        <f t="shared" si="10"/>
        <v>0</v>
      </c>
      <c r="G35" s="60"/>
      <c r="H35" s="60"/>
      <c r="I35" s="60"/>
      <c r="J35" s="26">
        <f t="shared" si="7"/>
        <v>0</v>
      </c>
      <c r="K35" s="29">
        <v>0</v>
      </c>
      <c r="L35" s="26">
        <v>0</v>
      </c>
      <c r="M35" s="26">
        <f t="shared" si="5"/>
        <v>0.04</v>
      </c>
      <c r="N35" s="13">
        <v>0.04</v>
      </c>
      <c r="O35" s="19">
        <v>0</v>
      </c>
      <c r="P35" s="18">
        <f t="shared" si="6"/>
        <v>0</v>
      </c>
      <c r="Q35" s="18">
        <v>0</v>
      </c>
      <c r="R35" s="13">
        <v>0</v>
      </c>
      <c r="S35" s="10" t="s">
        <v>106</v>
      </c>
    </row>
    <row r="36" spans="1:19" ht="30" x14ac:dyDescent="0.25">
      <c r="A36" s="6">
        <v>7</v>
      </c>
      <c r="B36" s="10" t="s">
        <v>102</v>
      </c>
      <c r="C36" s="4" t="s">
        <v>26</v>
      </c>
      <c r="D36" s="7">
        <f t="shared" si="2"/>
        <v>5.28</v>
      </c>
      <c r="E36" s="28">
        <f t="shared" si="9"/>
        <v>5.28</v>
      </c>
      <c r="F36" s="28">
        <f t="shared" si="10"/>
        <v>0</v>
      </c>
      <c r="G36" s="60"/>
      <c r="H36" s="60"/>
      <c r="I36" s="60"/>
      <c r="J36" s="26">
        <f t="shared" si="7"/>
        <v>0.55000000000000004</v>
      </c>
      <c r="K36" s="26">
        <v>0.55000000000000004</v>
      </c>
      <c r="L36" s="26">
        <v>0</v>
      </c>
      <c r="M36" s="26">
        <f t="shared" si="5"/>
        <v>4.7300000000000004</v>
      </c>
      <c r="N36" s="13">
        <v>4.7300000000000004</v>
      </c>
      <c r="O36" s="19">
        <v>0</v>
      </c>
      <c r="P36" s="18">
        <f t="shared" si="6"/>
        <v>0</v>
      </c>
      <c r="Q36" s="18">
        <v>0</v>
      </c>
      <c r="R36" s="13">
        <v>0</v>
      </c>
      <c r="S36" s="9" t="s">
        <v>104</v>
      </c>
    </row>
    <row r="37" spans="1:19" s="55" customFormat="1" ht="39.950000000000003" customHeight="1" x14ac:dyDescent="0.2">
      <c r="A37" s="6">
        <v>8</v>
      </c>
      <c r="B37" s="17" t="s">
        <v>107</v>
      </c>
      <c r="C37" s="15" t="s">
        <v>18</v>
      </c>
      <c r="D37" s="49">
        <f>E37+F37</f>
        <v>1.08</v>
      </c>
      <c r="E37" s="50">
        <f t="shared" si="9"/>
        <v>0</v>
      </c>
      <c r="F37" s="51">
        <f t="shared" si="10"/>
        <v>1.08</v>
      </c>
      <c r="G37" s="60"/>
      <c r="H37" s="60"/>
      <c r="I37" s="60"/>
      <c r="J37" s="52">
        <f>K37+L37</f>
        <v>0</v>
      </c>
      <c r="K37" s="52">
        <v>0</v>
      </c>
      <c r="L37" s="52">
        <v>0</v>
      </c>
      <c r="M37" s="52">
        <f>N37+O37</f>
        <v>1.08</v>
      </c>
      <c r="N37" s="53">
        <v>0</v>
      </c>
      <c r="O37" s="54">
        <v>1.08</v>
      </c>
      <c r="P37" s="54">
        <f>Q37+R37</f>
        <v>0</v>
      </c>
      <c r="Q37" s="54">
        <v>0</v>
      </c>
      <c r="R37" s="53">
        <v>0</v>
      </c>
      <c r="S37" s="17" t="s">
        <v>103</v>
      </c>
    </row>
    <row r="38" spans="1:19" ht="39.950000000000003" customHeight="1" x14ac:dyDescent="0.25">
      <c r="A38" s="6">
        <v>9</v>
      </c>
      <c r="B38" s="10" t="s">
        <v>87</v>
      </c>
      <c r="C38" s="4" t="s">
        <v>18</v>
      </c>
      <c r="D38" s="7">
        <f t="shared" si="2"/>
        <v>3</v>
      </c>
      <c r="E38" s="31">
        <f t="shared" si="9"/>
        <v>3</v>
      </c>
      <c r="F38" s="28">
        <f t="shared" si="10"/>
        <v>0</v>
      </c>
      <c r="G38" s="59"/>
      <c r="H38" s="59"/>
      <c r="I38" s="59"/>
      <c r="J38" s="26">
        <f t="shared" si="7"/>
        <v>0</v>
      </c>
      <c r="K38" s="26">
        <v>0</v>
      </c>
      <c r="L38" s="26">
        <v>0</v>
      </c>
      <c r="M38" s="46">
        <f t="shared" si="5"/>
        <v>3</v>
      </c>
      <c r="N38" s="30">
        <v>3</v>
      </c>
      <c r="O38" s="19">
        <v>0</v>
      </c>
      <c r="P38" s="18">
        <f t="shared" si="6"/>
        <v>0</v>
      </c>
      <c r="Q38" s="18">
        <v>0</v>
      </c>
      <c r="R38" s="13">
        <v>0</v>
      </c>
      <c r="S38" s="10" t="s">
        <v>88</v>
      </c>
    </row>
    <row r="39" spans="1:19" s="70" customFormat="1" ht="50.1" customHeight="1" x14ac:dyDescent="0.25">
      <c r="A39" s="64">
        <v>10</v>
      </c>
      <c r="B39" s="65" t="s">
        <v>116</v>
      </c>
      <c r="C39" s="15" t="s">
        <v>18</v>
      </c>
      <c r="D39" s="49">
        <f t="shared" si="2"/>
        <v>1</v>
      </c>
      <c r="E39" s="66">
        <f>K39+N39+Q39</f>
        <v>1</v>
      </c>
      <c r="F39" s="51">
        <f t="shared" ref="F39:F56" si="11">I39+L39+O39+R39</f>
        <v>0</v>
      </c>
      <c r="G39" s="67"/>
      <c r="H39" s="67"/>
      <c r="I39" s="67"/>
      <c r="J39" s="52">
        <f t="shared" si="7"/>
        <v>0</v>
      </c>
      <c r="K39" s="52">
        <v>0</v>
      </c>
      <c r="L39" s="52">
        <v>0</v>
      </c>
      <c r="M39" s="68">
        <f t="shared" si="5"/>
        <v>1</v>
      </c>
      <c r="N39" s="67">
        <v>1</v>
      </c>
      <c r="O39" s="69">
        <v>0</v>
      </c>
      <c r="P39" s="54">
        <f t="shared" si="6"/>
        <v>0</v>
      </c>
      <c r="Q39" s="54">
        <v>0</v>
      </c>
      <c r="R39" s="53">
        <v>0</v>
      </c>
      <c r="S39" s="65" t="s">
        <v>89</v>
      </c>
    </row>
    <row r="40" spans="1:19" ht="72" customHeight="1" x14ac:dyDescent="0.25">
      <c r="A40" s="6">
        <v>11</v>
      </c>
      <c r="B40" s="33" t="s">
        <v>69</v>
      </c>
      <c r="C40" s="4" t="s">
        <v>70</v>
      </c>
      <c r="D40" s="7">
        <f t="shared" si="2"/>
        <v>5.3</v>
      </c>
      <c r="E40" s="28">
        <f t="shared" ref="E40:E52" si="12">H40+K40+N40+Q40</f>
        <v>5.3</v>
      </c>
      <c r="F40" s="35">
        <f t="shared" si="11"/>
        <v>0</v>
      </c>
      <c r="G40" s="61"/>
      <c r="H40" s="61"/>
      <c r="I40" s="61"/>
      <c r="J40" s="36">
        <f t="shared" si="7"/>
        <v>0</v>
      </c>
      <c r="K40" s="36">
        <v>0</v>
      </c>
      <c r="L40" s="36">
        <v>0</v>
      </c>
      <c r="M40" s="36">
        <f t="shared" si="5"/>
        <v>0</v>
      </c>
      <c r="N40" s="36">
        <v>0</v>
      </c>
      <c r="O40" s="36">
        <v>0</v>
      </c>
      <c r="P40" s="34">
        <f t="shared" si="6"/>
        <v>5.3</v>
      </c>
      <c r="Q40" s="34">
        <v>5.3</v>
      </c>
      <c r="R40" s="36">
        <v>0</v>
      </c>
      <c r="S40" s="43" t="s">
        <v>81</v>
      </c>
    </row>
    <row r="41" spans="1:19" ht="95.1" customHeight="1" x14ac:dyDescent="0.25">
      <c r="A41" s="6">
        <v>12</v>
      </c>
      <c r="B41" s="33" t="s">
        <v>71</v>
      </c>
      <c r="C41" s="4" t="s">
        <v>22</v>
      </c>
      <c r="D41" s="7">
        <f t="shared" si="2"/>
        <v>0.96</v>
      </c>
      <c r="E41" s="28">
        <f t="shared" si="12"/>
        <v>0.96</v>
      </c>
      <c r="F41" s="35">
        <f t="shared" si="11"/>
        <v>0</v>
      </c>
      <c r="G41" s="61"/>
      <c r="H41" s="61"/>
      <c r="I41" s="61"/>
      <c r="J41" s="36">
        <f t="shared" si="7"/>
        <v>0.73</v>
      </c>
      <c r="K41" s="36">
        <v>0.73</v>
      </c>
      <c r="L41" s="36">
        <v>0</v>
      </c>
      <c r="M41" s="36">
        <f t="shared" si="5"/>
        <v>0.08</v>
      </c>
      <c r="N41" s="36">
        <v>0.08</v>
      </c>
      <c r="O41" s="36">
        <v>0</v>
      </c>
      <c r="P41" s="34">
        <f t="shared" si="6"/>
        <v>0.15</v>
      </c>
      <c r="Q41" s="34">
        <v>0.15</v>
      </c>
      <c r="R41" s="36">
        <v>0</v>
      </c>
      <c r="S41" s="43" t="s">
        <v>108</v>
      </c>
    </row>
    <row r="42" spans="1:19" ht="95.1" customHeight="1" x14ac:dyDescent="0.25">
      <c r="A42" s="6">
        <v>13</v>
      </c>
      <c r="B42" s="33" t="s">
        <v>73</v>
      </c>
      <c r="C42" s="4" t="s">
        <v>24</v>
      </c>
      <c r="D42" s="7">
        <f t="shared" si="2"/>
        <v>0.65</v>
      </c>
      <c r="E42" s="28">
        <f t="shared" si="12"/>
        <v>0.65</v>
      </c>
      <c r="F42" s="35">
        <f t="shared" si="11"/>
        <v>0</v>
      </c>
      <c r="G42" s="61"/>
      <c r="H42" s="61"/>
      <c r="I42" s="61"/>
      <c r="J42" s="36">
        <f t="shared" si="7"/>
        <v>0</v>
      </c>
      <c r="K42" s="36">
        <v>0</v>
      </c>
      <c r="L42" s="36">
        <v>0</v>
      </c>
      <c r="M42" s="36">
        <f t="shared" si="5"/>
        <v>0.65</v>
      </c>
      <c r="N42" s="36">
        <v>0.65</v>
      </c>
      <c r="O42" s="36">
        <v>0</v>
      </c>
      <c r="P42" s="36">
        <f t="shared" si="6"/>
        <v>0</v>
      </c>
      <c r="Q42" s="36">
        <v>0</v>
      </c>
      <c r="R42" s="36">
        <v>0</v>
      </c>
      <c r="S42" s="43" t="s">
        <v>109</v>
      </c>
    </row>
    <row r="43" spans="1:19" ht="90.75" customHeight="1" x14ac:dyDescent="0.25">
      <c r="A43" s="6">
        <v>14</v>
      </c>
      <c r="B43" s="33" t="s">
        <v>72</v>
      </c>
      <c r="C43" s="4" t="s">
        <v>14</v>
      </c>
      <c r="D43" s="7">
        <f t="shared" si="2"/>
        <v>5.4699999999999989</v>
      </c>
      <c r="E43" s="41">
        <f t="shared" si="12"/>
        <v>5.1999999999999993</v>
      </c>
      <c r="F43" s="35">
        <f t="shared" si="11"/>
        <v>0.27</v>
      </c>
      <c r="G43" s="61"/>
      <c r="H43" s="61"/>
      <c r="I43" s="61"/>
      <c r="J43" s="36">
        <f t="shared" si="7"/>
        <v>1.46</v>
      </c>
      <c r="K43" s="36">
        <v>1.19</v>
      </c>
      <c r="L43" s="36">
        <v>0.27</v>
      </c>
      <c r="M43" s="36">
        <f t="shared" si="5"/>
        <v>4.01</v>
      </c>
      <c r="N43" s="36">
        <v>4.01</v>
      </c>
      <c r="O43" s="36">
        <v>0</v>
      </c>
      <c r="P43" s="36">
        <f t="shared" si="6"/>
        <v>0</v>
      </c>
      <c r="Q43" s="36">
        <v>0</v>
      </c>
      <c r="R43" s="36">
        <v>0</v>
      </c>
      <c r="S43" s="43" t="s">
        <v>110</v>
      </c>
    </row>
    <row r="44" spans="1:19" ht="90.75" customHeight="1" x14ac:dyDescent="0.25">
      <c r="A44" s="6">
        <v>15</v>
      </c>
      <c r="B44" s="33" t="s">
        <v>74</v>
      </c>
      <c r="C44" s="4" t="s">
        <v>50</v>
      </c>
      <c r="D44" s="7">
        <f t="shared" si="2"/>
        <v>0.16</v>
      </c>
      <c r="E44" s="28">
        <f t="shared" si="12"/>
        <v>0.16</v>
      </c>
      <c r="F44" s="35">
        <f t="shared" si="11"/>
        <v>0</v>
      </c>
      <c r="G44" s="61"/>
      <c r="H44" s="61"/>
      <c r="I44" s="61"/>
      <c r="J44" s="36">
        <f t="shared" si="7"/>
        <v>0</v>
      </c>
      <c r="K44" s="36">
        <v>0</v>
      </c>
      <c r="L44" s="36">
        <v>0</v>
      </c>
      <c r="M44" s="36">
        <f t="shared" si="5"/>
        <v>0</v>
      </c>
      <c r="N44" s="36">
        <v>0</v>
      </c>
      <c r="O44" s="36">
        <v>0</v>
      </c>
      <c r="P44" s="34">
        <f t="shared" si="6"/>
        <v>0.16</v>
      </c>
      <c r="Q44" s="34">
        <v>0.16</v>
      </c>
      <c r="R44" s="36">
        <v>0</v>
      </c>
      <c r="S44" s="43" t="s">
        <v>111</v>
      </c>
    </row>
    <row r="45" spans="1:19" ht="140.25" customHeight="1" x14ac:dyDescent="0.25">
      <c r="A45" s="6">
        <v>16</v>
      </c>
      <c r="B45" s="33" t="s">
        <v>75</v>
      </c>
      <c r="C45" s="4" t="s">
        <v>76</v>
      </c>
      <c r="D45" s="7">
        <f t="shared" si="2"/>
        <v>6.75</v>
      </c>
      <c r="E45" s="28">
        <f t="shared" si="12"/>
        <v>5.1899999999999995</v>
      </c>
      <c r="F45" s="35">
        <f t="shared" si="11"/>
        <v>1.56</v>
      </c>
      <c r="G45" s="61"/>
      <c r="H45" s="61"/>
      <c r="I45" s="61"/>
      <c r="J45" s="36">
        <f t="shared" si="7"/>
        <v>3.69</v>
      </c>
      <c r="K45" s="36">
        <v>2.13</v>
      </c>
      <c r="L45" s="36">
        <v>1.56</v>
      </c>
      <c r="M45" s="36">
        <f t="shared" si="5"/>
        <v>3.06</v>
      </c>
      <c r="N45" s="36">
        <v>3.06</v>
      </c>
      <c r="O45" s="36">
        <v>0</v>
      </c>
      <c r="P45" s="36">
        <f t="shared" si="6"/>
        <v>0</v>
      </c>
      <c r="Q45" s="36">
        <v>0</v>
      </c>
      <c r="R45" s="36">
        <v>0</v>
      </c>
      <c r="S45" s="43" t="s">
        <v>112</v>
      </c>
    </row>
    <row r="46" spans="1:19" ht="114.75" customHeight="1" x14ac:dyDescent="0.25">
      <c r="A46" s="6">
        <v>17</v>
      </c>
      <c r="B46" s="33" t="s">
        <v>77</v>
      </c>
      <c r="C46" s="4" t="s">
        <v>26</v>
      </c>
      <c r="D46" s="7">
        <f t="shared" si="2"/>
        <v>5.15</v>
      </c>
      <c r="E46" s="28">
        <f t="shared" si="12"/>
        <v>3.96</v>
      </c>
      <c r="F46" s="35">
        <f t="shared" si="11"/>
        <v>1.19</v>
      </c>
      <c r="G46" s="61"/>
      <c r="H46" s="61"/>
      <c r="I46" s="61"/>
      <c r="J46" s="36">
        <f t="shared" si="7"/>
        <v>1.65</v>
      </c>
      <c r="K46" s="36">
        <v>1.65</v>
      </c>
      <c r="L46" s="36">
        <v>0</v>
      </c>
      <c r="M46" s="36">
        <f t="shared" si="5"/>
        <v>3.5</v>
      </c>
      <c r="N46" s="36">
        <v>2.31</v>
      </c>
      <c r="O46" s="36">
        <v>1.19</v>
      </c>
      <c r="P46" s="36">
        <f t="shared" si="6"/>
        <v>0</v>
      </c>
      <c r="Q46" s="36">
        <v>0</v>
      </c>
      <c r="R46" s="36">
        <v>0</v>
      </c>
      <c r="S46" s="43" t="s">
        <v>112</v>
      </c>
    </row>
    <row r="47" spans="1:19" ht="79.5" customHeight="1" x14ac:dyDescent="0.25">
      <c r="A47" s="6">
        <v>18</v>
      </c>
      <c r="B47" s="33" t="s">
        <v>78</v>
      </c>
      <c r="C47" s="4" t="s">
        <v>18</v>
      </c>
      <c r="D47" s="7">
        <f t="shared" si="2"/>
        <v>3.7399999999999998</v>
      </c>
      <c r="E47" s="28">
        <f t="shared" si="12"/>
        <v>2.88</v>
      </c>
      <c r="F47" s="35">
        <f t="shared" si="11"/>
        <v>0.86</v>
      </c>
      <c r="G47" s="61"/>
      <c r="H47" s="61"/>
      <c r="I47" s="61"/>
      <c r="J47" s="36">
        <f t="shared" si="7"/>
        <v>2.06</v>
      </c>
      <c r="K47" s="42">
        <v>1.2</v>
      </c>
      <c r="L47" s="36">
        <v>0.86</v>
      </c>
      <c r="M47" s="36">
        <f t="shared" si="5"/>
        <v>1.68</v>
      </c>
      <c r="N47" s="36">
        <v>1.68</v>
      </c>
      <c r="O47" s="36">
        <v>0</v>
      </c>
      <c r="P47" s="36">
        <f t="shared" si="6"/>
        <v>0</v>
      </c>
      <c r="Q47" s="36">
        <v>0</v>
      </c>
      <c r="R47" s="36">
        <v>0</v>
      </c>
      <c r="S47" s="43" t="s">
        <v>112</v>
      </c>
    </row>
    <row r="48" spans="1:19" ht="106.5" customHeight="1" x14ac:dyDescent="0.25">
      <c r="A48" s="6">
        <v>19</v>
      </c>
      <c r="B48" s="33" t="s">
        <v>80</v>
      </c>
      <c r="C48" s="4" t="s">
        <v>22</v>
      </c>
      <c r="D48" s="7">
        <f t="shared" si="2"/>
        <v>5.36</v>
      </c>
      <c r="E48" s="28">
        <f t="shared" si="12"/>
        <v>4.12</v>
      </c>
      <c r="F48" s="35">
        <f t="shared" si="11"/>
        <v>1.24</v>
      </c>
      <c r="G48" s="61"/>
      <c r="H48" s="61"/>
      <c r="I48" s="61"/>
      <c r="J48" s="36">
        <f t="shared" si="7"/>
        <v>1.61</v>
      </c>
      <c r="K48" s="36">
        <v>1.61</v>
      </c>
      <c r="L48" s="36">
        <v>0</v>
      </c>
      <c r="M48" s="36">
        <f t="shared" si="5"/>
        <v>3.75</v>
      </c>
      <c r="N48" s="36">
        <v>2.5099999999999998</v>
      </c>
      <c r="O48" s="36">
        <v>1.24</v>
      </c>
      <c r="P48" s="36">
        <f t="shared" si="6"/>
        <v>0</v>
      </c>
      <c r="Q48" s="36">
        <v>0</v>
      </c>
      <c r="R48" s="36">
        <v>0</v>
      </c>
      <c r="S48" s="43" t="s">
        <v>112</v>
      </c>
    </row>
    <row r="49" spans="1:19" ht="106.5" customHeight="1" x14ac:dyDescent="0.25">
      <c r="A49" s="6">
        <v>20</v>
      </c>
      <c r="B49" s="33" t="s">
        <v>79</v>
      </c>
      <c r="C49" s="4" t="s">
        <v>24</v>
      </c>
      <c r="D49" s="7">
        <f t="shared" si="2"/>
        <v>1.87</v>
      </c>
      <c r="E49" s="28">
        <f t="shared" si="12"/>
        <v>1.87</v>
      </c>
      <c r="F49" s="35">
        <f t="shared" si="11"/>
        <v>0</v>
      </c>
      <c r="G49" s="61"/>
      <c r="H49" s="61"/>
      <c r="I49" s="61"/>
      <c r="J49" s="36">
        <f t="shared" si="7"/>
        <v>0.78</v>
      </c>
      <c r="K49" s="36">
        <v>0.78</v>
      </c>
      <c r="L49" s="36">
        <v>0</v>
      </c>
      <c r="M49" s="36">
        <f t="shared" si="5"/>
        <v>1.0900000000000001</v>
      </c>
      <c r="N49" s="36">
        <v>1.0900000000000001</v>
      </c>
      <c r="O49" s="36">
        <v>0</v>
      </c>
      <c r="P49" s="36">
        <f t="shared" si="6"/>
        <v>0</v>
      </c>
      <c r="Q49" s="36">
        <v>0</v>
      </c>
      <c r="R49" s="36">
        <v>0</v>
      </c>
      <c r="S49" s="43" t="s">
        <v>92</v>
      </c>
    </row>
    <row r="50" spans="1:19" ht="39.950000000000003" customHeight="1" x14ac:dyDescent="0.25">
      <c r="A50" s="6">
        <v>21</v>
      </c>
      <c r="B50" s="44" t="s">
        <v>82</v>
      </c>
      <c r="C50" s="4" t="s">
        <v>22</v>
      </c>
      <c r="D50" s="7">
        <f t="shared" si="2"/>
        <v>1</v>
      </c>
      <c r="E50" s="31">
        <f t="shared" si="12"/>
        <v>1</v>
      </c>
      <c r="F50" s="47">
        <f t="shared" si="11"/>
        <v>0</v>
      </c>
      <c r="G50" s="62"/>
      <c r="H50" s="62"/>
      <c r="I50" s="62"/>
      <c r="J50" s="48">
        <f t="shared" si="7"/>
        <v>0</v>
      </c>
      <c r="K50" s="48">
        <v>0</v>
      </c>
      <c r="L50" s="48">
        <v>0</v>
      </c>
      <c r="M50" s="48">
        <f t="shared" si="5"/>
        <v>1</v>
      </c>
      <c r="N50" s="48">
        <v>1</v>
      </c>
      <c r="O50" s="36">
        <v>0</v>
      </c>
      <c r="P50" s="36">
        <f t="shared" si="6"/>
        <v>0</v>
      </c>
      <c r="Q50" s="36">
        <v>0</v>
      </c>
      <c r="R50" s="36">
        <v>0</v>
      </c>
      <c r="S50" s="45" t="s">
        <v>93</v>
      </c>
    </row>
    <row r="51" spans="1:19" ht="39.950000000000003" customHeight="1" x14ac:dyDescent="0.25">
      <c r="A51" s="6">
        <v>22</v>
      </c>
      <c r="B51" s="45" t="s">
        <v>83</v>
      </c>
      <c r="C51" s="4" t="s">
        <v>22</v>
      </c>
      <c r="D51" s="7">
        <f t="shared" ref="D51:D56" si="13">E51+F51</f>
        <v>1.1499999999999999</v>
      </c>
      <c r="E51" s="28">
        <f t="shared" si="12"/>
        <v>1.1499999999999999</v>
      </c>
      <c r="F51" s="35">
        <f t="shared" si="11"/>
        <v>0</v>
      </c>
      <c r="G51" s="61"/>
      <c r="H51" s="61"/>
      <c r="I51" s="61"/>
      <c r="J51" s="36">
        <f t="shared" ref="J51:J56" si="14">K51+L51</f>
        <v>1.1499999999999999</v>
      </c>
      <c r="K51" s="36">
        <v>1.1499999999999999</v>
      </c>
      <c r="L51" s="36">
        <v>0</v>
      </c>
      <c r="M51" s="36">
        <f t="shared" ref="M51:M56" si="15">N51+O51</f>
        <v>0</v>
      </c>
      <c r="N51" s="36">
        <v>0</v>
      </c>
      <c r="O51" s="36">
        <v>0</v>
      </c>
      <c r="P51" s="36">
        <f t="shared" ref="P51:P56" si="16">Q51+R51</f>
        <v>0</v>
      </c>
      <c r="Q51" s="36">
        <v>0</v>
      </c>
      <c r="R51" s="36">
        <v>0</v>
      </c>
      <c r="S51" s="45" t="s">
        <v>94</v>
      </c>
    </row>
    <row r="52" spans="1:19" ht="84.75" customHeight="1" x14ac:dyDescent="0.25">
      <c r="A52" s="6">
        <v>23</v>
      </c>
      <c r="B52" s="45" t="s">
        <v>84</v>
      </c>
      <c r="C52" s="4" t="s">
        <v>85</v>
      </c>
      <c r="D52" s="7">
        <f t="shared" si="13"/>
        <v>7.0000000000000007E-2</v>
      </c>
      <c r="E52" s="28">
        <f t="shared" si="12"/>
        <v>0</v>
      </c>
      <c r="F52" s="35">
        <f t="shared" si="11"/>
        <v>7.0000000000000007E-2</v>
      </c>
      <c r="G52" s="61"/>
      <c r="H52" s="61"/>
      <c r="I52" s="61"/>
      <c r="J52" s="36">
        <f t="shared" si="14"/>
        <v>0</v>
      </c>
      <c r="K52" s="36">
        <v>0</v>
      </c>
      <c r="L52" s="36">
        <v>0</v>
      </c>
      <c r="M52" s="36">
        <f t="shared" si="15"/>
        <v>7.0000000000000007E-2</v>
      </c>
      <c r="N52" s="36">
        <v>0</v>
      </c>
      <c r="O52" s="36">
        <v>7.0000000000000007E-2</v>
      </c>
      <c r="P52" s="36">
        <f t="shared" si="16"/>
        <v>0</v>
      </c>
      <c r="Q52" s="36">
        <v>0</v>
      </c>
      <c r="R52" s="36">
        <v>0</v>
      </c>
      <c r="S52" s="45" t="s">
        <v>91</v>
      </c>
    </row>
    <row r="53" spans="1:19" ht="61.5" customHeight="1" x14ac:dyDescent="0.25">
      <c r="A53" s="6">
        <v>24</v>
      </c>
      <c r="B53" s="45" t="s">
        <v>117</v>
      </c>
      <c r="C53" s="4" t="s">
        <v>12</v>
      </c>
      <c r="D53" s="7">
        <f t="shared" si="13"/>
        <v>5</v>
      </c>
      <c r="E53" s="31">
        <f>H53+K53+N53+Q53</f>
        <v>5</v>
      </c>
      <c r="F53" s="35">
        <f t="shared" si="11"/>
        <v>0</v>
      </c>
      <c r="G53" s="62"/>
      <c r="H53" s="62"/>
      <c r="I53" s="62"/>
      <c r="J53" s="48">
        <f t="shared" si="14"/>
        <v>5</v>
      </c>
      <c r="K53" s="48">
        <v>5</v>
      </c>
      <c r="L53" s="36">
        <v>0</v>
      </c>
      <c r="M53" s="36">
        <f t="shared" si="15"/>
        <v>0</v>
      </c>
      <c r="N53" s="36">
        <v>0</v>
      </c>
      <c r="O53" s="36">
        <v>0</v>
      </c>
      <c r="P53" s="36">
        <f t="shared" si="16"/>
        <v>0</v>
      </c>
      <c r="Q53" s="36">
        <v>0</v>
      </c>
      <c r="R53" s="36">
        <v>0</v>
      </c>
      <c r="S53" s="45" t="s">
        <v>113</v>
      </c>
    </row>
    <row r="54" spans="1:19" ht="75" customHeight="1" x14ac:dyDescent="0.25">
      <c r="A54" s="6">
        <v>25</v>
      </c>
      <c r="B54" s="45" t="s">
        <v>119</v>
      </c>
      <c r="C54" s="4" t="s">
        <v>76</v>
      </c>
      <c r="D54" s="7">
        <f t="shared" si="13"/>
        <v>0.34</v>
      </c>
      <c r="E54" s="31">
        <f>H54+K54+N54+Q54</f>
        <v>0</v>
      </c>
      <c r="F54" s="35">
        <f t="shared" si="11"/>
        <v>0.34</v>
      </c>
      <c r="G54" s="62"/>
      <c r="H54" s="62"/>
      <c r="I54" s="62"/>
      <c r="J54" s="48">
        <f t="shared" si="14"/>
        <v>0</v>
      </c>
      <c r="K54" s="48">
        <v>0</v>
      </c>
      <c r="L54" s="36">
        <v>0</v>
      </c>
      <c r="M54" s="36">
        <f t="shared" si="15"/>
        <v>0.34</v>
      </c>
      <c r="N54" s="36">
        <v>0</v>
      </c>
      <c r="O54" s="36">
        <v>0.34</v>
      </c>
      <c r="P54" s="36">
        <f t="shared" si="16"/>
        <v>0</v>
      </c>
      <c r="Q54" s="36">
        <v>0</v>
      </c>
      <c r="R54" s="36">
        <v>0</v>
      </c>
      <c r="S54" s="45" t="s">
        <v>120</v>
      </c>
    </row>
    <row r="55" spans="1:19" ht="61.5" customHeight="1" x14ac:dyDescent="0.25">
      <c r="A55" s="6">
        <v>26</v>
      </c>
      <c r="B55" s="45" t="s">
        <v>121</v>
      </c>
      <c r="C55" s="4" t="s">
        <v>18</v>
      </c>
      <c r="D55" s="7">
        <f t="shared" si="13"/>
        <v>1.6</v>
      </c>
      <c r="E55" s="31">
        <f>H55+K55+N55+Q55</f>
        <v>0</v>
      </c>
      <c r="F55" s="71">
        <f t="shared" si="11"/>
        <v>1.6</v>
      </c>
      <c r="G55" s="62"/>
      <c r="H55" s="62"/>
      <c r="I55" s="62"/>
      <c r="J55" s="48">
        <f t="shared" si="14"/>
        <v>0</v>
      </c>
      <c r="K55" s="48">
        <v>0</v>
      </c>
      <c r="L55" s="36">
        <v>0</v>
      </c>
      <c r="M55" s="42">
        <f t="shared" si="15"/>
        <v>1.6</v>
      </c>
      <c r="N55" s="42">
        <v>0</v>
      </c>
      <c r="O55" s="42">
        <v>1.6</v>
      </c>
      <c r="P55" s="36">
        <f t="shared" si="16"/>
        <v>0</v>
      </c>
      <c r="Q55" s="36">
        <v>0</v>
      </c>
      <c r="R55" s="36">
        <v>0</v>
      </c>
      <c r="S55" s="45" t="s">
        <v>122</v>
      </c>
    </row>
    <row r="56" spans="1:19" ht="99.95" customHeight="1" x14ac:dyDescent="0.25">
      <c r="A56" s="6">
        <v>27</v>
      </c>
      <c r="B56" s="45" t="s">
        <v>118</v>
      </c>
      <c r="C56" s="4" t="s">
        <v>31</v>
      </c>
      <c r="D56" s="7">
        <f t="shared" si="13"/>
        <v>0.12</v>
      </c>
      <c r="E56" s="31">
        <f>H56+K56+N56+Q56</f>
        <v>0</v>
      </c>
      <c r="F56" s="72">
        <f t="shared" si="11"/>
        <v>0.12</v>
      </c>
      <c r="G56" s="62"/>
      <c r="H56" s="62"/>
      <c r="I56" s="62"/>
      <c r="J56" s="48">
        <f t="shared" si="14"/>
        <v>0</v>
      </c>
      <c r="K56" s="48">
        <v>0</v>
      </c>
      <c r="L56" s="36">
        <v>0</v>
      </c>
      <c r="M56" s="36">
        <f t="shared" si="15"/>
        <v>0.12</v>
      </c>
      <c r="N56" s="36">
        <v>0</v>
      </c>
      <c r="O56" s="36">
        <v>0.12</v>
      </c>
      <c r="P56" s="36">
        <f t="shared" si="16"/>
        <v>0</v>
      </c>
      <c r="Q56" s="36">
        <v>0</v>
      </c>
      <c r="R56" s="36">
        <v>0</v>
      </c>
      <c r="S56" s="73" t="s">
        <v>123</v>
      </c>
    </row>
  </sheetData>
  <mergeCells count="16">
    <mergeCell ref="A7:B7"/>
    <mergeCell ref="A1:S1"/>
    <mergeCell ref="A2:S2"/>
    <mergeCell ref="A4:A6"/>
    <mergeCell ref="B4:B6"/>
    <mergeCell ref="C4:C6"/>
    <mergeCell ref="D4:F4"/>
    <mergeCell ref="G4:R4"/>
    <mergeCell ref="S4:S6"/>
    <mergeCell ref="D5:D6"/>
    <mergeCell ref="E5:E6"/>
    <mergeCell ref="F5:F6"/>
    <mergeCell ref="G5:I5"/>
    <mergeCell ref="J5:L5"/>
    <mergeCell ref="M5:O5"/>
    <mergeCell ref="P5:R5"/>
  </mergeCells>
  <pageMargins left="0.51181102362204722" right="0.23622047244094491" top="0.51181102362204722" bottom="0.51181102362204722" header="0" footer="0"/>
  <pageSetup paperSize="9" scale="5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kem theo TTr</vt:lpstr>
      <vt:lpstr>'Bieu kem theo TTr'!Print_Titles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HTC</dc:creator>
  <cp:lastModifiedBy>MyPC</cp:lastModifiedBy>
  <cp:lastPrinted>2019-11-30T10:22:57Z</cp:lastPrinted>
  <dcterms:created xsi:type="dcterms:W3CDTF">2019-10-25T00:22:41Z</dcterms:created>
  <dcterms:modified xsi:type="dcterms:W3CDTF">2019-11-30T10:22:59Z</dcterms:modified>
</cp:coreProperties>
</file>