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BIEU NQ" sheetId="16" r:id="rId1"/>
  </sheets>
  <externalReferences>
    <externalReference r:id="rId2"/>
  </externalReferences>
  <definedNames>
    <definedName name="_xlnm.Print_Area" localSheetId="0">'BIEU NQ'!$A$1:$N$29</definedName>
    <definedName name="_xlnm.Print_Titles" localSheetId="0">'BIEU NQ'!$5:$9</definedName>
  </definedNames>
  <calcPr calcId="144525"/>
</workbook>
</file>

<file path=xl/calcChain.xml><?xml version="1.0" encoding="utf-8"?>
<calcChain xmlns="http://schemas.openxmlformats.org/spreadsheetml/2006/main">
  <c r="Q29" i="16" l="1"/>
  <c r="Q28" i="16"/>
  <c r="Q27" i="16"/>
  <c r="Q26" i="16"/>
  <c r="Q25" i="16"/>
  <c r="I24" i="16"/>
  <c r="H24" i="16"/>
  <c r="Q24" i="16" s="1"/>
  <c r="G24" i="16"/>
  <c r="F24" i="16"/>
  <c r="E24" i="16"/>
  <c r="D24" i="16"/>
  <c r="K22" i="16"/>
  <c r="J22" i="16"/>
  <c r="I22" i="16"/>
  <c r="H22" i="16"/>
  <c r="G22" i="16"/>
  <c r="G17" i="16" s="1"/>
  <c r="F22" i="16"/>
  <c r="E22" i="16"/>
  <c r="D22" i="16"/>
  <c r="K20" i="16"/>
  <c r="I20" i="16"/>
  <c r="H20" i="16"/>
  <c r="G20" i="16"/>
  <c r="F20" i="16"/>
  <c r="E20" i="16"/>
  <c r="D20" i="16"/>
  <c r="H19" i="16"/>
  <c r="H18" i="16" s="1"/>
  <c r="H17" i="16" s="1"/>
  <c r="K18" i="16"/>
  <c r="I18" i="16"/>
  <c r="I17" i="16" s="1"/>
  <c r="G18" i="16"/>
  <c r="F18" i="16"/>
  <c r="E18" i="16"/>
  <c r="E17" i="16" s="1"/>
  <c r="D18" i="16"/>
  <c r="D17" i="16" s="1"/>
  <c r="M17" i="16"/>
  <c r="M13" i="16" s="1"/>
  <c r="M12" i="16" s="1"/>
  <c r="M11" i="16" s="1"/>
  <c r="L17" i="16"/>
  <c r="K17" i="16"/>
  <c r="K16" i="16"/>
  <c r="K13" i="16" s="1"/>
  <c r="H16" i="16"/>
  <c r="G16" i="16"/>
  <c r="G13" i="16" s="1"/>
  <c r="H15" i="16"/>
  <c r="H14" i="16"/>
  <c r="E14" i="16"/>
  <c r="E13" i="16" s="1"/>
  <c r="E12" i="16" s="1"/>
  <c r="E11" i="16" s="1"/>
  <c r="I13" i="16"/>
  <c r="I12" i="16" s="1"/>
  <c r="I11" i="16" s="1"/>
  <c r="F13" i="16"/>
  <c r="D13" i="16"/>
  <c r="D12" i="16" s="1"/>
  <c r="D11" i="16" s="1"/>
  <c r="J12" i="16"/>
  <c r="J11" i="16" s="1"/>
  <c r="G12" i="16" l="1"/>
  <c r="G11" i="16" s="1"/>
  <c r="H13" i="16"/>
  <c r="H12" i="16" s="1"/>
  <c r="H11" i="16" s="1"/>
  <c r="K12" i="16"/>
  <c r="K11" i="16" s="1"/>
  <c r="F17" i="16"/>
  <c r="F12" i="16" s="1"/>
  <c r="F11" i="16" s="1"/>
</calcChain>
</file>

<file path=xl/sharedStrings.xml><?xml version="1.0" encoding="utf-8"?>
<sst xmlns="http://schemas.openxmlformats.org/spreadsheetml/2006/main" count="75" uniqueCount="69">
  <si>
    <t>I</t>
  </si>
  <si>
    <t>UBND huyện Điện Biên</t>
  </si>
  <si>
    <t>UBND huyện Điện Biên Đông</t>
  </si>
  <si>
    <t>UBND huyện Mường Ảng</t>
  </si>
  <si>
    <t>Đơn vị: Triệu đồng</t>
  </si>
  <si>
    <t>TT</t>
  </si>
  <si>
    <t>Danh mục dự án</t>
  </si>
  <si>
    <t>Quyết định đầu tư</t>
  </si>
  <si>
    <t>Ghi chú</t>
  </si>
  <si>
    <t>Số quyết định ngày, tháng, năm ban hành</t>
  </si>
  <si>
    <t xml:space="preserve">TMĐT </t>
  </si>
  <si>
    <t>Tổng số (tất cả các nguồn vốn)</t>
  </si>
  <si>
    <t>Trong đó: NSĐP</t>
  </si>
  <si>
    <t>TỔNG SỐ</t>
  </si>
  <si>
    <t>33/QĐ-UBND 08/01/2021</t>
  </si>
  <si>
    <t>3052/QĐ-UBND 25/11/2021</t>
  </si>
  <si>
    <t>Kế hoạch vốn NSĐP bố trí, giải ngân năm 2023</t>
  </si>
  <si>
    <t>Kết quả rà soát của Sở Kế hoạch và Đầu tư</t>
  </si>
  <si>
    <t>Cam kết giải ngân hết số vốn đề xuất kéo dài</t>
  </si>
  <si>
    <t>Đủ điều kiện cho phép kéo dài (giá trị = 1)</t>
  </si>
  <si>
    <t>Không đảm bảo điều kiện kéo dài</t>
  </si>
  <si>
    <t>Kế hoạch vốn NSĐP giao trong năm</t>
  </si>
  <si>
    <t>Số vốn đã giải ngân</t>
  </si>
  <si>
    <t>Số vốn chưa giải ngân</t>
  </si>
  <si>
    <t>Văn bản cam kết</t>
  </si>
  <si>
    <t>Số vốn cam kết</t>
  </si>
  <si>
    <t>Vốn cân đối NSĐP</t>
  </si>
  <si>
    <t>I.1</t>
  </si>
  <si>
    <t>Ngân sách cấp tỉnh quản lý</t>
  </si>
  <si>
    <t xml:space="preserve"> Sửa chữa, nâng cấp đường nội thị Thị trấn, huyện Mường Chà</t>
  </si>
  <si>
    <t>182/BC-UBND 15/4/2024</t>
  </si>
  <si>
    <t xml:space="preserve"> UBND huyện Mường Chà</t>
  </si>
  <si>
    <t>Điện sinh hoạt khu định cư Huổi Po, xã Keo Lôm</t>
  </si>
  <si>
    <t>1287 QĐ-UBND ngày 4/12/2020</t>
  </si>
  <si>
    <t>428/UBND-TCKH ngày 05/4/2024</t>
  </si>
  <si>
    <t xml:space="preserve"> UBND huyện Điện Biên Đông</t>
  </si>
  <si>
    <t xml:space="preserve"> Dự án ứng dụng công nghệ thông tin trong hoạt động của các cơ quan Đảng trên địa bàn tỉnh Điện Biên giai đoạn 2021-2025</t>
  </si>
  <si>
    <t xml:space="preserve"> 274-BC/VPTU ngày 07/5/2024</t>
  </si>
  <si>
    <t>I.2</t>
  </si>
  <si>
    <t>Ngân sách cấp huyện quản lý</t>
  </si>
  <si>
    <t>a</t>
  </si>
  <si>
    <t xml:space="preserve"> Hồ chứa nước Ẳng Cang</t>
  </si>
  <si>
    <t>1487 QĐ-UB 17/03/2011; 1298/QĐ-UBND 25/10/2016</t>
  </si>
  <si>
    <t>126/BC-UBND 01/4/2024</t>
  </si>
  <si>
    <t xml:space="preserve"> b</t>
  </si>
  <si>
    <t>QL 279 (trạm khí tượng) đi trung tâm Pú Tửu xã thanh xương huyện Điện Biên</t>
  </si>
  <si>
    <t>985/QĐ-UBND, ngày 31/5/2021</t>
  </si>
  <si>
    <t xml:space="preserve"> 729/UBND-TCKH ngày 05/4/2024</t>
  </si>
  <si>
    <t xml:space="preserve"> UBND huyện Điện Biên</t>
  </si>
  <si>
    <t>c</t>
  </si>
  <si>
    <t xml:space="preserve"> Nâng cấp đường giao thông tổ 2 - tổ 1 thị trấn Điện Biên Đông</t>
  </si>
  <si>
    <t xml:space="preserve">Số 1807/QĐ-UBND, ngày 13/10/2023 </t>
  </si>
  <si>
    <t>d</t>
  </si>
  <si>
    <t>UBND thành phố Điện Biên Phủ</t>
  </si>
  <si>
    <t>Đường nội đồng bản Phăng 1,2 xã Mường Phăng</t>
  </si>
  <si>
    <t>Quyết định số 4724, ngày 14/12/2021</t>
  </si>
  <si>
    <t xml:space="preserve"> UBND thành phố Điện Biên Phủ</t>
  </si>
  <si>
    <t>Đường bê tông bản Huổi Phạ từ nút giao B06 đến ngã tư Tà Lèng</t>
  </si>
  <si>
    <t>Quyết định số 4731, ngày 14/12/2021</t>
  </si>
  <si>
    <t>Đường bê tông Bản Hồng Lứu - Bản Pá Khôm xã Nà Tấu</t>
  </si>
  <si>
    <t>2726/QĐ-UBND; 30/12/2020</t>
  </si>
  <si>
    <t>Đường BT ngã 3 trường tiểu học, THCS Thanh Minh đến ngã 3 bản Phiêng Lơi, xã Thanh Minh</t>
  </si>
  <si>
    <t>2516/QĐ-UBND; 16/12/2020</t>
  </si>
  <si>
    <t>Cải tạo, mở rộng Chợ C13 phường Thanh Trường</t>
  </si>
  <si>
    <t>2506/QĐ-UBND; 16/12/2020</t>
  </si>
  <si>
    <t>Số vốn NSĐP năm 2023 được kéo dài thời gian thực hiện và giải ngân đến ngày 31/12/2024</t>
  </si>
  <si>
    <t>(Kèm theo Nghị quyết số              /NQ-HĐND ngày      tháng 6 năm 2024 của Hội đồng nhân dân tỉnh)</t>
  </si>
  <si>
    <t>Phụ lục</t>
  </si>
  <si>
    <t xml:space="preserve">DANH MỤC, MỨC VỐN KÉO DÀI THỜI GIAN THỰC HIỆN VÀ GIẢI NGÂN VỐN NGÂN SÁCH ĐỊA PHƯƠNG NĂM 2023 SANG NĂM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</si>
</sst>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_-;\-* #,##0_-;_-* &quot;-&quot;_-;_-@_-"/>
    <numFmt numFmtId="167" formatCode="_-* #,##0.00_-;\-* #,##0.00_-;_-* &quot;-&quot;??_-;_-@_-"/>
    <numFmt numFmtId="168" formatCode="_ * #,##0_ ;_ * \-#,##0_ ;_ * &quot;-&quot;_ ;_ @_ "/>
    <numFmt numFmtId="169" formatCode="_ * #,##0.00_ ;_ * \-#,##0.00_ ;_ * &quot;-&quot;??_ ;_ @_ "/>
    <numFmt numFmtId="170" formatCode="_-* #,##0.00\ _V_N_D_-;\-* #,##0.00\ _V_N_D_-;_-* &quot;-&quot;??\ _V_N_D_-;_-@_-"/>
    <numFmt numFmtId="171" formatCode="&quot;.&quot;###&quot;,&quot;0&quot;.&quot;00_);\(&quot;.&quot;###&quot;,&quot;0&quot;.&quot;00\)"/>
    <numFmt numFmtId="172" formatCode="_-* ###&quot;,&quot;0&quot;.&quot;00\ _$_-;\-* ###&quot;,&quot;0&quot;.&quot;00\ _$_-;_-* &quot;-&quot;??\ _$_-;_-@_-"/>
    <numFmt numFmtId="173" formatCode="_ &quot;\&quot;* #,##0_ ;_ &quot;\&quot;* \-#,##0_ ;_ &quot;\&quot;* &quot;-&quot;_ ;_ @_ "/>
    <numFmt numFmtId="174" formatCode="_ &quot;\&quot;* #,##0.00_ ;_ &quot;\&quot;* \-#,##0.00_ ;_ &quot;\&quot;* &quot;-&quot;??_ ;_ @_ "/>
    <numFmt numFmtId="175" formatCode="\$#,##0\ ;\(\$#,##0\)"/>
    <numFmt numFmtId="176" formatCode="_-* #,##0\ _D_M_-;\-* #,##0\ _D_M_-;_-* &quot;-&quot;\ _D_M_-;_-@_-"/>
    <numFmt numFmtId="177" formatCode="_-* #,##0.00\ _D_M_-;\-* #,##0.00\ _D_M_-;_-* &quot;-&quot;??\ _D_M_-;_-@_-"/>
    <numFmt numFmtId="178" formatCode="_-[$€-2]* #,##0.00_-;\-[$€-2]* #,##0.00_-;_-[$€-2]* &quot;-&quot;??_-"/>
    <numFmt numFmtId="179" formatCode="#."/>
    <numFmt numFmtId="180" formatCode="0.0000"/>
    <numFmt numFmtId="181" formatCode="#,##0\ &quot;$&quot;_);[Red]\(#,##0\ &quot;$&quot;\)"/>
    <numFmt numFmtId="182" formatCode="_-* #,##0\ &quot;kr&quot;_-;\-* #,##0\ &quot;kr&quot;_-;_-* &quot;-&quot;\ &quot;kr&quot;_-;_-@_-"/>
    <numFmt numFmtId="183" formatCode="_-* #,##0.00\ _ã_ð_í_._-;\-* #,##0.00\ _ã_ð_í_._-;_-* &quot;-&quot;??\ _ã_ð_í_._-;_-@_-"/>
    <numFmt numFmtId="184" formatCode="#,##0.00\ &quot;F&quot;;[Red]\-#,##0.00\ &quot;F&quot;"/>
    <numFmt numFmtId="185" formatCode="_-* #,##0\ &quot;F&quot;_-;\-* #,##0\ &quot;F&quot;_-;_-* &quot;-&quot;\ &quot;F&quot;_-;_-@_-"/>
    <numFmt numFmtId="186" formatCode="0.000\ "/>
    <numFmt numFmtId="187" formatCode="#,##0\ &quot;Lt&quot;;[Red]\-#,##0\ &quot;Lt&quot;"/>
    <numFmt numFmtId="188" formatCode="#,##0\ &quot;F&quot;;[Red]\-#,##0\ &quot;F&quot;"/>
    <numFmt numFmtId="189" formatCode="#,##0.00\ &quot;F&quot;;\-#,##0.00\ &quot;F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\&quot;#,##0.00;[Red]&quot;\&quot;\-#,##0.00"/>
    <numFmt numFmtId="193" formatCode="&quot;\&quot;#,##0;[Red]&quot;\&quot;\-#,##0"/>
    <numFmt numFmtId="194" formatCode="_-&quot;$&quot;* #,##0_-;\-&quot;$&quot;* #,##0_-;_-&quot;$&quot;* &quot;-&quot;_-;_-@_-"/>
    <numFmt numFmtId="195" formatCode="&quot;$&quot;#,##0;[Red]\-&quot;$&quot;#,##0"/>
    <numFmt numFmtId="196" formatCode="_-&quot;$&quot;* #,##0.00_-;\-&quot;$&quot;* #,##0.00_-;_-&quot;$&quot;* &quot;-&quot;??_-;_-@_-"/>
    <numFmt numFmtId="197" formatCode="_(* #,##0_);_(* \(#,##0\);_(* &quot;-&quot;??_);_(@_)"/>
    <numFmt numFmtId="198" formatCode="#,##0.000000"/>
    <numFmt numFmtId="199" formatCode="_-* #,##0\ _₫_-;\-* #,##0\ _₫_-;_-* &quot;-&quot;??\ _₫_-;_-@_-"/>
    <numFmt numFmtId="200" formatCode="#,##0.000"/>
    <numFmt numFmtId="201" formatCode="#,##0.000;[Red]#,##0.000"/>
  </numFmts>
  <fonts count="69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4"/>
      <name val=".VnTime"/>
      <family val="2"/>
    </font>
    <font>
      <sz val="10"/>
      <name val="Times New Roman"/>
      <family val="1"/>
      <charset val="163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12"/>
      <name val=".VnTime"/>
      <family val="2"/>
    </font>
    <font>
      <sz val="11"/>
      <color indexed="8"/>
      <name val="Helvetica Neue"/>
      <family val="2"/>
    </font>
    <font>
      <sz val="9"/>
      <name val="Arial"/>
      <family val="2"/>
    </font>
    <font>
      <sz val="12"/>
      <name val="돋움체"/>
      <family val="3"/>
      <charset val="129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Helv"/>
      <family val="2"/>
    </font>
    <font>
      <sz val="10"/>
      <name val="MS Sans Serif"/>
      <family val="2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1"/>
      <name val="돋움"/>
      <family val="2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Helv"/>
    </font>
    <font>
      <b/>
      <sz val="11"/>
      <name val="Helv"/>
      <family val="2"/>
    </font>
    <font>
      <sz val="10"/>
      <name val=".VnArial"/>
      <family val="2"/>
    </font>
    <font>
      <sz val="11"/>
      <name val="–¾’©"/>
      <family val="1"/>
      <charset val="128"/>
    </font>
    <font>
      <sz val="13"/>
      <name val=".VnTime"/>
      <family val="2"/>
    </font>
    <font>
      <sz val="10"/>
      <name val=".VnAvant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ＭＳ Ｐ明朝"/>
      <family val="1"/>
      <charset val="128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Calibri"/>
      <family val="2"/>
    </font>
    <font>
      <sz val="13"/>
      <name val="Times New Roman"/>
      <family val="1"/>
    </font>
    <font>
      <sz val="13"/>
      <name val="Times New Roman"/>
      <family val="1"/>
      <charset val="163"/>
    </font>
    <font>
      <sz val="13"/>
      <name val="Arial Narrow"/>
      <family val="2"/>
    </font>
    <font>
      <b/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9">
    <xf numFmtId="0" fontId="0" fillId="0" borderId="0"/>
    <xf numFmtId="0" fontId="3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3" fontId="14" fillId="0" borderId="1"/>
    <xf numFmtId="171" fontId="11" fillId="0" borderId="0" applyFont="0" applyFill="0" applyBorder="0" applyAlignment="0" applyProtection="0"/>
    <xf numFmtId="0" fontId="1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/>
    <xf numFmtId="0" fontId="3" fillId="0" borderId="0" applyNumberFormat="0" applyFill="0" applyBorder="0" applyAlignment="0" applyProtection="0"/>
    <xf numFmtId="0" fontId="20" fillId="0" borderId="0"/>
    <xf numFmtId="0" fontId="21" fillId="0" borderId="0"/>
    <xf numFmtId="0" fontId="3" fillId="0" borderId="0"/>
    <xf numFmtId="0" fontId="22" fillId="0" borderId="0"/>
    <xf numFmtId="0" fontId="3" fillId="0" borderId="0"/>
    <xf numFmtId="3" fontId="14" fillId="0" borderId="1"/>
    <xf numFmtId="3" fontId="14" fillId="0" borderId="1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27" fillId="0" borderId="0"/>
    <xf numFmtId="173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30" fillId="0" borderId="0"/>
    <xf numFmtId="0" fontId="29" fillId="0" borderId="0"/>
    <xf numFmtId="0" fontId="31" fillId="0" borderId="0" applyFill="0" applyBorder="0" applyAlignment="0"/>
    <xf numFmtId="0" fontId="32" fillId="0" borderId="0"/>
    <xf numFmtId="43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11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33" fillId="3" borderId="0" applyNumberFormat="0" applyBorder="0" applyAlignment="0" applyProtection="0"/>
    <xf numFmtId="0" fontId="34" fillId="0" borderId="0">
      <alignment horizontal="left"/>
    </xf>
    <xf numFmtId="0" fontId="35" fillId="0" borderId="6" applyNumberFormat="0" applyAlignment="0" applyProtection="0">
      <alignment horizontal="left" vertical="center"/>
    </xf>
    <xf numFmtId="0" fontId="35" fillId="0" borderId="7">
      <alignment horizontal="left" vertical="center"/>
    </xf>
    <xf numFmtId="179" fontId="36" fillId="0" borderId="0">
      <protection locked="0"/>
    </xf>
    <xf numFmtId="179" fontId="36" fillId="0" borderId="0">
      <protection locked="0"/>
    </xf>
    <xf numFmtId="10" fontId="33" fillId="3" borderId="1" applyNumberFormat="0" applyBorder="0" applyAlignment="0" applyProtection="0"/>
    <xf numFmtId="0" fontId="4" fillId="0" borderId="0"/>
    <xf numFmtId="0" fontId="4" fillId="0" borderId="0"/>
    <xf numFmtId="0" fontId="37" fillId="0" borderId="0"/>
    <xf numFmtId="38" fontId="21" fillId="0" borderId="0" applyFont="0" applyFill="0" applyBorder="0" applyAlignment="0" applyProtection="0"/>
    <xf numFmtId="4" fontId="38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39" fillId="0" borderId="8"/>
    <xf numFmtId="180" fontId="11" fillId="0" borderId="9"/>
    <xf numFmtId="181" fontId="21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37" fillId="0" borderId="0" applyNumberFormat="0" applyFont="0" applyFill="0" applyAlignment="0"/>
    <xf numFmtId="183" fontId="11" fillId="0" borderId="0"/>
    <xf numFmtId="0" fontId="6" fillId="0" borderId="0"/>
    <xf numFmtId="0" fontId="53" fillId="0" borderId="0"/>
    <xf numFmtId="0" fontId="54" fillId="0" borderId="0"/>
    <xf numFmtId="0" fontId="3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13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55" fillId="0" borderId="0"/>
    <xf numFmtId="0" fontId="3" fillId="0" borderId="0"/>
    <xf numFmtId="0" fontId="8" fillId="0" borderId="0"/>
    <xf numFmtId="0" fontId="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Protection="0">
      <alignment vertical="top"/>
    </xf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1" fillId="0" borderId="0"/>
    <xf numFmtId="0" fontId="38" fillId="3" borderId="0"/>
    <xf numFmtId="167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5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5">
      <alignment horizontal="center"/>
    </xf>
    <xf numFmtId="0" fontId="27" fillId="0" borderId="0" applyNumberFormat="0" applyFill="0" applyBorder="0" applyAlignment="0" applyProtection="0"/>
    <xf numFmtId="0" fontId="9" fillId="0" borderId="0"/>
    <xf numFmtId="0" fontId="39" fillId="0" borderId="0"/>
    <xf numFmtId="184" fontId="42" fillId="0" borderId="10">
      <alignment horizontal="right" vertical="center"/>
    </xf>
    <xf numFmtId="185" fontId="42" fillId="0" borderId="10">
      <alignment horizontal="center"/>
    </xf>
    <xf numFmtId="0" fontId="4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6" fontId="43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2" fillId="0" borderId="0"/>
    <xf numFmtId="189" fontId="42" fillId="0" borderId="1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0" fillId="0" borderId="0">
      <alignment vertical="center"/>
    </xf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11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92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51" fillId="0" borderId="0"/>
    <xf numFmtId="0" fontId="37" fillId="0" borderId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0" borderId="0"/>
    <xf numFmtId="194" fontId="13" fillId="0" borderId="0" applyFont="0" applyFill="0" applyBorder="0" applyAlignment="0" applyProtection="0"/>
    <xf numFmtId="195" fontId="17" fillId="0" borderId="0" applyFont="0" applyFill="0" applyBorder="0" applyAlignment="0" applyProtection="0"/>
    <xf numFmtId="196" fontId="13" fillId="0" borderId="0" applyFont="0" applyFill="0" applyBorder="0" applyAlignment="0" applyProtection="0"/>
    <xf numFmtId="167" fontId="21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43" fontId="56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3" fillId="0" borderId="0"/>
    <xf numFmtId="0" fontId="55" fillId="0" borderId="0"/>
    <xf numFmtId="165" fontId="5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87">
    <xf numFmtId="0" fontId="0" fillId="0" borderId="0" xfId="0"/>
    <xf numFmtId="1" fontId="58" fillId="4" borderId="0" xfId="1" applyNumberFormat="1" applyFont="1" applyFill="1" applyAlignment="1">
      <alignment vertical="center"/>
    </xf>
    <xf numFmtId="1" fontId="60" fillId="4" borderId="0" xfId="1" applyNumberFormat="1" applyFont="1" applyFill="1" applyAlignment="1">
      <alignment horizontal="right" vertical="center"/>
    </xf>
    <xf numFmtId="1" fontId="60" fillId="4" borderId="0" xfId="1" applyNumberFormat="1" applyFont="1" applyFill="1" applyAlignment="1">
      <alignment vertical="center"/>
    </xf>
    <xf numFmtId="3" fontId="60" fillId="4" borderId="0" xfId="1" applyNumberFormat="1" applyFont="1" applyFill="1" applyAlignment="1">
      <alignment horizontal="center" vertical="center" wrapText="1"/>
    </xf>
    <xf numFmtId="3" fontId="60" fillId="4" borderId="0" xfId="1" applyNumberFormat="1" applyFont="1" applyFill="1" applyAlignment="1">
      <alignment vertical="center" wrapText="1"/>
    </xf>
    <xf numFmtId="3" fontId="59" fillId="4" borderId="0" xfId="1" applyNumberFormat="1" applyFont="1" applyFill="1" applyAlignment="1">
      <alignment vertical="center" wrapText="1"/>
    </xf>
    <xf numFmtId="3" fontId="57" fillId="4" borderId="0" xfId="1" applyNumberFormat="1" applyFont="1" applyFill="1" applyAlignment="1">
      <alignment vertical="center" wrapText="1"/>
    </xf>
    <xf numFmtId="3" fontId="61" fillId="4" borderId="0" xfId="1" applyNumberFormat="1" applyFont="1" applyFill="1" applyAlignment="1">
      <alignment vertical="center" wrapText="1"/>
    </xf>
    <xf numFmtId="200" fontId="60" fillId="4" borderId="0" xfId="1" applyNumberFormat="1" applyFont="1" applyFill="1" applyAlignment="1">
      <alignment vertical="center" wrapText="1"/>
    </xf>
    <xf numFmtId="49" fontId="10" fillId="4" borderId="0" xfId="1" applyNumberFormat="1" applyFont="1" applyFill="1" applyAlignment="1">
      <alignment horizontal="center" vertical="center"/>
    </xf>
    <xf numFmtId="1" fontId="60" fillId="4" borderId="0" xfId="1" applyNumberFormat="1" applyFont="1" applyFill="1" applyAlignment="1">
      <alignment horizontal="left" vertical="center" wrapText="1"/>
    </xf>
    <xf numFmtId="1" fontId="10" fillId="4" borderId="0" xfId="1" applyNumberFormat="1" applyFont="1" applyFill="1" applyAlignment="1">
      <alignment horizontal="center" vertical="center" wrapText="1"/>
    </xf>
    <xf numFmtId="1" fontId="10" fillId="4" borderId="0" xfId="1" applyNumberFormat="1" applyFont="1" applyFill="1" applyAlignment="1">
      <alignment vertical="center" wrapText="1"/>
    </xf>
    <xf numFmtId="49" fontId="10" fillId="4" borderId="0" xfId="1" applyNumberFormat="1" applyFont="1" applyFill="1" applyAlignment="1">
      <alignment vertical="center"/>
    </xf>
    <xf numFmtId="1" fontId="10" fillId="4" borderId="0" xfId="1" applyNumberFormat="1" applyFont="1" applyFill="1" applyAlignment="1">
      <alignment vertical="center"/>
    </xf>
    <xf numFmtId="0" fontId="65" fillId="4" borderId="1" xfId="1" applyFont="1" applyFill="1" applyBorder="1" applyAlignment="1">
      <alignment horizontal="center" vertical="center" wrapText="1"/>
    </xf>
    <xf numFmtId="3" fontId="65" fillId="4" borderId="1" xfId="1" quotePrefix="1" applyNumberFormat="1" applyFont="1" applyFill="1" applyBorder="1" applyAlignment="1">
      <alignment horizontal="center" vertical="center" wrapText="1"/>
    </xf>
    <xf numFmtId="3" fontId="62" fillId="4" borderId="1" xfId="1" quotePrefix="1" applyNumberFormat="1" applyFont="1" applyFill="1" applyBorder="1" applyAlignment="1">
      <alignment horizontal="right" vertical="center" wrapText="1"/>
    </xf>
    <xf numFmtId="3" fontId="62" fillId="4" borderId="1" xfId="1" quotePrefix="1" applyNumberFormat="1" applyFont="1" applyFill="1" applyBorder="1" applyAlignment="1">
      <alignment horizontal="center" vertical="center" wrapText="1"/>
    </xf>
    <xf numFmtId="3" fontId="65" fillId="4" borderId="1" xfId="1" applyNumberFormat="1" applyFont="1" applyFill="1" applyBorder="1" applyAlignment="1">
      <alignment horizontal="left" vertical="center" wrapText="1"/>
    </xf>
    <xf numFmtId="3" fontId="65" fillId="4" borderId="1" xfId="1" quotePrefix="1" applyNumberFormat="1" applyFont="1" applyFill="1" applyBorder="1" applyAlignment="1">
      <alignment horizontal="right" vertical="center" wrapText="1"/>
    </xf>
    <xf numFmtId="3" fontId="63" fillId="4" borderId="1" xfId="1" quotePrefix="1" applyNumberFormat="1" applyFont="1" applyFill="1" applyBorder="1" applyAlignment="1">
      <alignment horizontal="center" vertical="center" wrapText="1"/>
    </xf>
    <xf numFmtId="3" fontId="63" fillId="4" borderId="1" xfId="1" quotePrefix="1" applyNumberFormat="1" applyFont="1" applyFill="1" applyBorder="1" applyAlignment="1">
      <alignment horizontal="right" vertical="center" wrapText="1"/>
    </xf>
    <xf numFmtId="3" fontId="65" fillId="4" borderId="1" xfId="1" applyNumberFormat="1" applyFont="1" applyFill="1" applyBorder="1" applyAlignment="1">
      <alignment vertical="center" wrapText="1"/>
    </xf>
    <xf numFmtId="0" fontId="62" fillId="4" borderId="1" xfId="1" applyFont="1" applyFill="1" applyBorder="1" applyAlignment="1">
      <alignment horizontal="center" vertical="center" wrapText="1"/>
    </xf>
    <xf numFmtId="3" fontId="62" fillId="4" borderId="1" xfId="1" applyNumberFormat="1" applyFont="1" applyFill="1" applyBorder="1" applyAlignment="1">
      <alignment horizontal="right" vertical="center" wrapText="1"/>
    </xf>
    <xf numFmtId="200" fontId="62" fillId="4" borderId="1" xfId="1" applyNumberFormat="1" applyFont="1" applyFill="1" applyBorder="1" applyAlignment="1">
      <alignment horizontal="right" vertical="center" wrapText="1"/>
    </xf>
    <xf numFmtId="3" fontId="62" fillId="4" borderId="1" xfId="1" quotePrefix="1" applyNumberFormat="1" applyFont="1" applyFill="1" applyBorder="1" applyAlignment="1">
      <alignment horizontal="left" vertical="center" wrapText="1"/>
    </xf>
    <xf numFmtId="200" fontId="62" fillId="4" borderId="1" xfId="1" quotePrefix="1" applyNumberFormat="1" applyFont="1" applyFill="1" applyBorder="1" applyAlignment="1">
      <alignment horizontal="right" vertical="center" wrapText="1"/>
    </xf>
    <xf numFmtId="0" fontId="63" fillId="4" borderId="1" xfId="1" applyFont="1" applyFill="1" applyBorder="1" applyAlignment="1">
      <alignment horizontal="center" vertical="center" wrapText="1"/>
    </xf>
    <xf numFmtId="3" fontId="63" fillId="4" borderId="1" xfId="1" quotePrefix="1" applyNumberFormat="1" applyFont="1" applyFill="1" applyBorder="1" applyAlignment="1">
      <alignment vertical="center" wrapText="1"/>
    </xf>
    <xf numFmtId="200" fontId="63" fillId="4" borderId="1" xfId="1" quotePrefix="1" applyNumberFormat="1" applyFont="1" applyFill="1" applyBorder="1" applyAlignment="1">
      <alignment horizontal="right" vertical="center" wrapText="1"/>
    </xf>
    <xf numFmtId="0" fontId="65" fillId="4" borderId="1" xfId="207" applyFont="1" applyFill="1" applyBorder="1" applyAlignment="1">
      <alignment horizontal="left" vertical="center" wrapText="1"/>
    </xf>
    <xf numFmtId="199" fontId="65" fillId="4" borderId="1" xfId="177" quotePrefix="1" applyNumberFormat="1" applyFont="1" applyFill="1" applyBorder="1" applyAlignment="1">
      <alignment horizontal="right" vertical="center" wrapText="1"/>
    </xf>
    <xf numFmtId="200" fontId="65" fillId="4" borderId="1" xfId="1" quotePrefix="1" applyNumberFormat="1" applyFont="1" applyFill="1" applyBorder="1" applyAlignment="1">
      <alignment horizontal="right" vertical="center" wrapText="1"/>
    </xf>
    <xf numFmtId="200" fontId="66" fillId="4" borderId="1" xfId="1" quotePrefix="1" applyNumberFormat="1" applyFont="1" applyFill="1" applyBorder="1" applyAlignment="1">
      <alignment vertical="center" wrapText="1"/>
    </xf>
    <xf numFmtId="198" fontId="66" fillId="4" borderId="1" xfId="1" applyNumberFormat="1" applyFont="1" applyFill="1" applyBorder="1" applyAlignment="1">
      <alignment vertical="center" wrapText="1"/>
    </xf>
    <xf numFmtId="1" fontId="65" fillId="4" borderId="1" xfId="1" applyNumberFormat="1" applyFont="1" applyFill="1" applyBorder="1" applyAlignment="1">
      <alignment vertical="center" wrapText="1"/>
    </xf>
    <xf numFmtId="1" fontId="65" fillId="4" borderId="1" xfId="1" applyNumberFormat="1" applyFont="1" applyFill="1" applyBorder="1" applyAlignment="1">
      <alignment horizontal="center" vertical="center" wrapText="1"/>
    </xf>
    <xf numFmtId="197" fontId="65" fillId="4" borderId="1" xfId="177" quotePrefix="1" applyNumberFormat="1" applyFont="1" applyFill="1" applyBorder="1" applyAlignment="1">
      <alignment horizontal="right" vertical="center" wrapText="1"/>
    </xf>
    <xf numFmtId="200" fontId="63" fillId="4" borderId="1" xfId="1" applyNumberFormat="1" applyFont="1" applyFill="1" applyBorder="1" applyAlignment="1">
      <alignment horizontal="right" vertical="center" wrapText="1"/>
    </xf>
    <xf numFmtId="3" fontId="65" fillId="4" borderId="1" xfId="1" quotePrefix="1" applyNumberFormat="1" applyFont="1" applyFill="1" applyBorder="1" applyAlignment="1">
      <alignment vertical="center" wrapText="1"/>
    </xf>
    <xf numFmtId="3" fontId="65" fillId="4" borderId="1" xfId="1" quotePrefix="1" applyNumberFormat="1" applyFont="1" applyFill="1" applyBorder="1" applyAlignment="1">
      <alignment horizontal="center" wrapText="1"/>
    </xf>
    <xf numFmtId="201" fontId="65" fillId="4" borderId="1" xfId="181" applyNumberFormat="1" applyFont="1" applyFill="1" applyBorder="1" applyAlignment="1">
      <alignment horizontal="right" vertical="center" shrinkToFit="1"/>
    </xf>
    <xf numFmtId="200" fontId="65" fillId="4" borderId="1" xfId="1" applyNumberFormat="1" applyFont="1" applyFill="1" applyBorder="1" applyAlignment="1">
      <alignment horizontal="right" vertical="center" wrapText="1"/>
    </xf>
    <xf numFmtId="3" fontId="62" fillId="4" borderId="1" xfId="1" quotePrefix="1" applyNumberFormat="1" applyFont="1" applyFill="1" applyBorder="1" applyAlignment="1">
      <alignment horizontal="center" wrapText="1"/>
    </xf>
    <xf numFmtId="3" fontId="66" fillId="4" borderId="1" xfId="1" applyNumberFormat="1" applyFont="1" applyFill="1" applyBorder="1" applyAlignment="1">
      <alignment vertical="center" wrapText="1"/>
    </xf>
    <xf numFmtId="3" fontId="66" fillId="4" borderId="1" xfId="1" applyNumberFormat="1" applyFont="1" applyFill="1" applyBorder="1" applyAlignment="1">
      <alignment horizontal="center" vertical="center" wrapText="1"/>
    </xf>
    <xf numFmtId="200" fontId="67" fillId="4" borderId="1" xfId="1" applyNumberFormat="1" applyFont="1" applyFill="1" applyBorder="1" applyAlignment="1">
      <alignment vertical="center" wrapText="1"/>
    </xf>
    <xf numFmtId="3" fontId="62" fillId="4" borderId="1" xfId="207" applyNumberFormat="1" applyFont="1" applyFill="1" applyBorder="1" applyAlignment="1">
      <alignment horizontal="center" vertical="center" wrapText="1"/>
    </xf>
    <xf numFmtId="200" fontId="62" fillId="4" borderId="1" xfId="207" applyNumberFormat="1" applyFont="1" applyFill="1" applyBorder="1" applyAlignment="1">
      <alignment horizontal="center" vertical="center" wrapText="1"/>
    </xf>
    <xf numFmtId="200" fontId="62" fillId="4" borderId="1" xfId="207" applyNumberFormat="1" applyFont="1" applyFill="1" applyBorder="1" applyAlignment="1">
      <alignment horizontal="right" vertical="center" wrapText="1"/>
    </xf>
    <xf numFmtId="0" fontId="65" fillId="4" borderId="1" xfId="207" applyFont="1" applyFill="1" applyBorder="1" applyAlignment="1">
      <alignment horizontal="center" vertical="center" wrapText="1"/>
    </xf>
    <xf numFmtId="0" fontId="65" fillId="4" borderId="1" xfId="208" applyFont="1" applyFill="1" applyBorder="1" applyAlignment="1">
      <alignment horizontal="center" vertical="center"/>
    </xf>
    <xf numFmtId="3" fontId="65" fillId="4" borderId="1" xfId="208" applyNumberFormat="1" applyFont="1" applyFill="1" applyBorder="1" applyAlignment="1">
      <alignment horizontal="right" vertical="center" wrapText="1"/>
    </xf>
    <xf numFmtId="200" fontId="65" fillId="4" borderId="1" xfId="52" quotePrefix="1" applyNumberFormat="1" applyFont="1" applyFill="1" applyBorder="1" applyAlignment="1">
      <alignment horizontal="right" vertical="center" wrapText="1"/>
    </xf>
    <xf numFmtId="200" fontId="65" fillId="4" borderId="1" xfId="208" applyNumberFormat="1" applyFont="1" applyFill="1" applyBorder="1" applyAlignment="1">
      <alignment horizontal="right" vertical="center" wrapText="1"/>
    </xf>
    <xf numFmtId="200" fontId="65" fillId="4" borderId="1" xfId="52" applyNumberFormat="1" applyFont="1" applyFill="1" applyBorder="1" applyAlignment="1">
      <alignment horizontal="right" vertical="center" shrinkToFit="1"/>
    </xf>
    <xf numFmtId="200" fontId="65" fillId="4" borderId="1" xfId="1" quotePrefix="1" applyNumberFormat="1" applyFont="1" applyFill="1" applyBorder="1" applyAlignment="1">
      <alignment vertical="center" wrapText="1"/>
    </xf>
    <xf numFmtId="200" fontId="65" fillId="4" borderId="1" xfId="1" applyNumberFormat="1" applyFont="1" applyFill="1" applyBorder="1" applyAlignment="1">
      <alignment vertical="center" wrapText="1"/>
    </xf>
    <xf numFmtId="0" fontId="65" fillId="4" borderId="1" xfId="176" applyFont="1" applyFill="1" applyBorder="1" applyAlignment="1" applyProtection="1">
      <alignment horizontal="left" vertical="center" wrapText="1"/>
      <protection locked="0"/>
    </xf>
    <xf numFmtId="3" fontId="65" fillId="4" borderId="1" xfId="52" applyNumberFormat="1" applyFont="1" applyFill="1" applyBorder="1" applyAlignment="1">
      <alignment horizontal="right" vertical="center" shrinkToFit="1"/>
    </xf>
    <xf numFmtId="4" fontId="65" fillId="4" borderId="1" xfId="208" applyNumberFormat="1" applyFont="1" applyFill="1" applyBorder="1" applyAlignment="1">
      <alignment horizontal="right" vertical="center" wrapText="1"/>
    </xf>
    <xf numFmtId="3" fontId="65" fillId="4" borderId="1" xfId="196" quotePrefix="1" applyNumberFormat="1" applyFont="1" applyFill="1" applyBorder="1" applyAlignment="1">
      <alignment horizontal="right" vertical="center" wrapText="1"/>
    </xf>
    <xf numFmtId="0" fontId="62" fillId="4" borderId="1" xfId="0" applyFont="1" applyFill="1" applyBorder="1" applyAlignment="1">
      <alignment vertical="center" wrapText="1"/>
    </xf>
    <xf numFmtId="0" fontId="62" fillId="4" borderId="1" xfId="0" applyFont="1" applyFill="1" applyBorder="1" applyAlignment="1">
      <alignment horizontal="center" vertical="center" wrapText="1"/>
    </xf>
    <xf numFmtId="3" fontId="62" fillId="4" borderId="1" xfId="1" applyNumberFormat="1" applyFont="1" applyFill="1" applyBorder="1" applyAlignment="1">
      <alignment horizontal="center" vertical="center" wrapText="1"/>
    </xf>
    <xf numFmtId="0" fontId="64" fillId="4" borderId="1" xfId="202" applyFont="1" applyFill="1" applyBorder="1" applyAlignment="1">
      <alignment horizontal="center" vertical="center" wrapText="1"/>
    </xf>
    <xf numFmtId="1" fontId="60" fillId="4" borderId="0" xfId="1" applyNumberFormat="1" applyFont="1" applyFill="1" applyAlignment="1">
      <alignment horizontal="left" vertical="center" wrapText="1"/>
    </xf>
    <xf numFmtId="0" fontId="62" fillId="4" borderId="2" xfId="0" applyFont="1" applyFill="1" applyBorder="1" applyAlignment="1">
      <alignment horizontal="center" vertical="center" wrapText="1"/>
    </xf>
    <xf numFmtId="0" fontId="62" fillId="4" borderId="5" xfId="0" applyFont="1" applyFill="1" applyBorder="1" applyAlignment="1">
      <alignment horizontal="center" vertical="center" wrapText="1"/>
    </xf>
    <xf numFmtId="0" fontId="62" fillId="4" borderId="3" xfId="0" applyFont="1" applyFill="1" applyBorder="1" applyAlignment="1">
      <alignment horizontal="center" vertical="center" wrapText="1"/>
    </xf>
    <xf numFmtId="3" fontId="62" fillId="4" borderId="2" xfId="1" applyNumberFormat="1" applyFont="1" applyFill="1" applyBorder="1" applyAlignment="1">
      <alignment horizontal="center" vertical="center" wrapText="1"/>
    </xf>
    <xf numFmtId="3" fontId="62" fillId="4" borderId="5" xfId="1" applyNumberFormat="1" applyFont="1" applyFill="1" applyBorder="1" applyAlignment="1">
      <alignment horizontal="center" vertical="center" wrapText="1"/>
    </xf>
    <xf numFmtId="3" fontId="62" fillId="4" borderId="3" xfId="1" applyNumberFormat="1" applyFont="1" applyFill="1" applyBorder="1" applyAlignment="1">
      <alignment horizontal="center" vertical="center" wrapText="1"/>
    </xf>
    <xf numFmtId="1" fontId="68" fillId="4" borderId="0" xfId="1" applyNumberFormat="1" applyFont="1" applyFill="1" applyAlignment="1">
      <alignment horizontal="center" vertical="center"/>
    </xf>
    <xf numFmtId="1" fontId="59" fillId="4" borderId="0" xfId="1" applyNumberFormat="1" applyFont="1" applyFill="1" applyAlignment="1">
      <alignment horizontal="center" vertical="center" wrapText="1"/>
    </xf>
    <xf numFmtId="1" fontId="58" fillId="4" borderId="0" xfId="1" applyNumberFormat="1" applyFont="1" applyFill="1" applyAlignment="1">
      <alignment horizontal="center" vertical="center" wrapText="1"/>
    </xf>
    <xf numFmtId="1" fontId="58" fillId="4" borderId="4" xfId="1" applyNumberFormat="1" applyFont="1" applyFill="1" applyBorder="1" applyAlignment="1">
      <alignment horizontal="right" vertical="center"/>
    </xf>
    <xf numFmtId="49" fontId="62" fillId="4" borderId="1" xfId="1" applyNumberFormat="1" applyFont="1" applyFill="1" applyBorder="1" applyAlignment="1">
      <alignment horizontal="center" vertical="center" wrapText="1"/>
    </xf>
    <xf numFmtId="0" fontId="62" fillId="4" borderId="14" xfId="0" applyFont="1" applyFill="1" applyBorder="1" applyAlignment="1">
      <alignment horizontal="center" vertical="center" wrapText="1"/>
    </xf>
    <xf numFmtId="0" fontId="62" fillId="4" borderId="15" xfId="0" applyFont="1" applyFill="1" applyBorder="1" applyAlignment="1">
      <alignment horizontal="center" vertical="center" wrapText="1"/>
    </xf>
    <xf numFmtId="0" fontId="62" fillId="4" borderId="16" xfId="0" applyFont="1" applyFill="1" applyBorder="1" applyAlignment="1">
      <alignment horizontal="center" vertical="center" wrapText="1"/>
    </xf>
    <xf numFmtId="0" fontId="62" fillId="4" borderId="12" xfId="0" applyFont="1" applyFill="1" applyBorder="1" applyAlignment="1">
      <alignment horizontal="center" vertical="center" wrapText="1"/>
    </xf>
    <xf numFmtId="0" fontId="62" fillId="4" borderId="4" xfId="0" applyFont="1" applyFill="1" applyBorder="1" applyAlignment="1">
      <alignment horizontal="center" vertical="center" wrapText="1"/>
    </xf>
    <xf numFmtId="0" fontId="62" fillId="4" borderId="13" xfId="0" applyFont="1" applyFill="1" applyBorder="1" applyAlignment="1">
      <alignment horizontal="center" vertical="center" wrapText="1"/>
    </xf>
  </cellXfs>
  <cellStyles count="209">
    <cellStyle name="          _x000d__x000a_shell=progman.exe_x000d__x000a_m" xfId="9"/>
    <cellStyle name="_x000d__x000a_JournalTemplate=C:\COMFO\CTALK\JOURSTD.TPL_x000d__x000a_LbStateAddress=3 3 0 251 1 89 2 311_x000d__x000a_LbStateJou" xfId="8"/>
    <cellStyle name="_x000d__x000a_JournalTemplate=C:\COMFO\CTALK\JOURSTD.TPL_x000d__x000a_LbStateAddress=3 3 0 251 1 89 2 311_x000d__x000a_LbStateJou 2" xfId="188"/>
    <cellStyle name="#,##0" xfId="10"/>
    <cellStyle name="??" xfId="11"/>
    <cellStyle name="?? [0.00]_PRODUCT DETAIL Q1" xfId="12"/>
    <cellStyle name="?? [0]" xfId="13"/>
    <cellStyle name="?_x001d_??%U©÷u&amp;H©÷9_x0008_?_x0009_s_x000a__x0007__x0001__x0001_" xfId="14"/>
    <cellStyle name="???? [0.00]_PRODUCT DETAIL Q1" xfId="15"/>
    <cellStyle name="????_PRODUCT DETAIL Q1" xfId="16"/>
    <cellStyle name="???[0]_?? DI" xfId="17"/>
    <cellStyle name="???_?? DI" xfId="18"/>
    <cellStyle name="??[0]_MATL COST ANALYSIS" xfId="19"/>
    <cellStyle name="??_ ??? ???? " xfId="20"/>
    <cellStyle name="??A? [0]_ÿÿÿÿÿÿ_1_¢¬???¢â? " xfId="21"/>
    <cellStyle name="??A?_ÿÿÿÿÿÿ_1_¢¬???¢â? " xfId="22"/>
    <cellStyle name="?¡±¢¥?_?¨ù??¢´¢¥_¢¬???¢â? " xfId="23"/>
    <cellStyle name="?ðÇ%U?&amp;H?_x0008_?s_x000a__x0007__x0001__x0001_" xfId="24"/>
    <cellStyle name="_Huong CHI tieu Nhiem vu CTMTQG 2014(1)" xfId="25"/>
    <cellStyle name="_KH.DTC.gd2016-2020 tinh (T2-2015)" xfId="26"/>
    <cellStyle name="•W€_STDFOR" xfId="27"/>
    <cellStyle name="•W_MARINE" xfId="28"/>
    <cellStyle name="W_STDFOR" xfId="29"/>
    <cellStyle name="0.0" xfId="30"/>
    <cellStyle name="0.00" xfId="31"/>
    <cellStyle name="1" xfId="32"/>
    <cellStyle name="2" xfId="33"/>
    <cellStyle name="3" xfId="34"/>
    <cellStyle name="4" xfId="35"/>
    <cellStyle name="6" xfId="36"/>
    <cellStyle name="ÅëÈ­ [0]_¿ì¹°Åë" xfId="37"/>
    <cellStyle name="AeE­ [0]_INQUIRY ¿µ¾÷AßAø " xfId="38"/>
    <cellStyle name="ÅëÈ­_¿ì¹°Åë" xfId="39"/>
    <cellStyle name="AeE­_INQUIRY ¿µ¾÷AßAø " xfId="40"/>
    <cellStyle name="ÄÞ¸¶ [0]_¿ì¹°Åë" xfId="41"/>
    <cellStyle name="AÞ¸¶ [0]_INQUIRY ¿?¾÷AßAø " xfId="42"/>
    <cellStyle name="ÄÞ¸¶_¿ì¹°Åë" xfId="43"/>
    <cellStyle name="AÞ¸¶_INQUIRY ¿?¾÷AßAø " xfId="44"/>
    <cellStyle name="C?AØ_¿?¾÷CoE² " xfId="45"/>
    <cellStyle name="Ç¥ÁØ_´çÃÊ±¸ÀÔ»ý»ê" xfId="46"/>
    <cellStyle name="C￥AØ_¿μ¾÷CoE² " xfId="47"/>
    <cellStyle name="Calc Currency (0)" xfId="48"/>
    <cellStyle name="category" xfId="49"/>
    <cellStyle name="Comma" xfId="177" builtinId="3"/>
    <cellStyle name="Comma [0] 12" xfId="51"/>
    <cellStyle name="Comma [0] 12 2" xfId="195"/>
    <cellStyle name="Comma [0] 2" xfId="2"/>
    <cellStyle name="Comma [0] 2 2" xfId="196"/>
    <cellStyle name="Comma 10" xfId="3"/>
    <cellStyle name="Comma 10 10" xfId="52"/>
    <cellStyle name="Comma 11" xfId="175"/>
    <cellStyle name="Comma 12" xfId="180"/>
    <cellStyle name="Comma 13" xfId="181"/>
    <cellStyle name="Comma 14" xfId="7"/>
    <cellStyle name="Comma 15" xfId="53"/>
    <cellStyle name="Comma 16" xfId="179"/>
    <cellStyle name="Comma 17" xfId="185"/>
    <cellStyle name="Comma 18" xfId="186"/>
    <cellStyle name="Comma 19" xfId="194"/>
    <cellStyle name="Comma 2" xfId="54"/>
    <cellStyle name="Comma 2 2" xfId="197"/>
    <cellStyle name="Comma 2 2 2 2" xfId="198"/>
    <cellStyle name="Comma 2 28" xfId="55"/>
    <cellStyle name="Comma 2 3" xfId="199"/>
    <cellStyle name="Comma 2 4" xfId="190"/>
    <cellStyle name="Comma 20" xfId="205"/>
    <cellStyle name="Comma 28" xfId="56"/>
    <cellStyle name="Comma 3" xfId="57"/>
    <cellStyle name="Comma 4" xfId="58"/>
    <cellStyle name="Comma 4 20" xfId="59"/>
    <cellStyle name="Comma 5" xfId="50"/>
    <cellStyle name="Comma 5 2" xfId="200"/>
    <cellStyle name="Comma 6" xfId="60"/>
    <cellStyle name="Comma 7" xfId="61"/>
    <cellStyle name="Comma 76" xfId="62"/>
    <cellStyle name="Comma 8" xfId="63"/>
    <cellStyle name="Comma 9" xfId="174"/>
    <cellStyle name="Comma0" xfId="64"/>
    <cellStyle name="Currency0" xfId="65"/>
    <cellStyle name="Date" xfId="66"/>
    <cellStyle name="Dezimal [0]_UXO VII" xfId="67"/>
    <cellStyle name="Dezimal_UXO VII" xfId="68"/>
    <cellStyle name="Euro" xfId="69"/>
    <cellStyle name="Fixed" xfId="70"/>
    <cellStyle name="Grey" xfId="71"/>
    <cellStyle name="HEADER" xfId="72"/>
    <cellStyle name="Header1" xfId="73"/>
    <cellStyle name="Header2" xfId="74"/>
    <cellStyle name="Heading1" xfId="75"/>
    <cellStyle name="Heading2" xfId="76"/>
    <cellStyle name="Input [yellow]" xfId="77"/>
    <cellStyle name="Ledger 17 x 11 in" xfId="78"/>
    <cellStyle name="Ledger 17 x 11 in 2" xfId="79"/>
    <cellStyle name="Ledger 17 x 11 in 3" xfId="80"/>
    <cellStyle name="Migliaia (0)_CALPREZZ" xfId="81"/>
    <cellStyle name="Migliaia_ PESO ELETTR." xfId="82"/>
    <cellStyle name="Millares [0]_Well Timing" xfId="83"/>
    <cellStyle name="Millares_Well Timing" xfId="84"/>
    <cellStyle name="Model" xfId="85"/>
    <cellStyle name="moi" xfId="86"/>
    <cellStyle name="Moneda [0]_Well Timing" xfId="87"/>
    <cellStyle name="Moneda_Well Timing" xfId="88"/>
    <cellStyle name="n" xfId="89"/>
    <cellStyle name="Normal" xfId="0" builtinId="0"/>
    <cellStyle name="Normal - Style1" xfId="90"/>
    <cellStyle name="Normal 10" xfId="4"/>
    <cellStyle name="Normal 10 2" xfId="91"/>
    <cellStyle name="Normal 11" xfId="122"/>
    <cellStyle name="Normal 12" xfId="176"/>
    <cellStyle name="Normal 13" xfId="178"/>
    <cellStyle name="Normal 14" xfId="182"/>
    <cellStyle name="Normal 15" xfId="183"/>
    <cellStyle name="Normal 16" xfId="184"/>
    <cellStyle name="Normal 17" xfId="187"/>
    <cellStyle name="Normal 18" xfId="193"/>
    <cellStyle name="Normal 19" xfId="206"/>
    <cellStyle name="Normal 19 2 2" xfId="92"/>
    <cellStyle name="Normal 19 3" xfId="93"/>
    <cellStyle name="Normal 2" xfId="6"/>
    <cellStyle name="Normal 2 2" xfId="94"/>
    <cellStyle name="Normal 2 3" xfId="95"/>
    <cellStyle name="Normal 2 3 2" xfId="96"/>
    <cellStyle name="Normal 2 4" xfId="97"/>
    <cellStyle name="Normal 2 4 2" xfId="202"/>
    <cellStyle name="Normal 2 5" xfId="192"/>
    <cellStyle name="Normal 2 6" xfId="201"/>
    <cellStyle name="Normal 2_Bang bieu" xfId="98"/>
    <cellStyle name="Normal 22" xfId="99"/>
    <cellStyle name="Normal 22 2 2" xfId="5"/>
    <cellStyle name="Normal 23" xfId="100"/>
    <cellStyle name="Normal 24" xfId="101"/>
    <cellStyle name="Normal 25" xfId="102"/>
    <cellStyle name="Normal 26" xfId="103"/>
    <cellStyle name="Normal 27" xfId="104"/>
    <cellStyle name="Normal 28" xfId="105"/>
    <cellStyle name="Normal 29" xfId="106"/>
    <cellStyle name="Normal 3" xfId="107"/>
    <cellStyle name="Normal 3 2" xfId="191"/>
    <cellStyle name="Normal 30" xfId="108"/>
    <cellStyle name="Normal 30 2" xfId="203"/>
    <cellStyle name="Normal 31" xfId="109"/>
    <cellStyle name="Normal 31 2" xfId="204"/>
    <cellStyle name="Normal 32" xfId="110"/>
    <cellStyle name="Normal 4" xfId="111"/>
    <cellStyle name="Normal 4 2" xfId="112"/>
    <cellStyle name="Normal 4 2 2" xfId="113"/>
    <cellStyle name="Normal 4_Bang bieu" xfId="114"/>
    <cellStyle name="Normal 5" xfId="115"/>
    <cellStyle name="Normal 5 2" xfId="189"/>
    <cellStyle name="Normal 53" xfId="208"/>
    <cellStyle name="Normal 6" xfId="116"/>
    <cellStyle name="Normal 7" xfId="117"/>
    <cellStyle name="Normal 8" xfId="118"/>
    <cellStyle name="Normal 9" xfId="119"/>
    <cellStyle name="Normal 9 2" xfId="120"/>
    <cellStyle name="Normal 9_BieuHD2016-2020Tquang2(OK)" xfId="121"/>
    <cellStyle name="Normal_Bieu mau (CV )" xfId="1"/>
    <cellStyle name="Normal_Sheet2" xfId="207"/>
    <cellStyle name="Normal1" xfId="123"/>
    <cellStyle name="Normale_ PESO ELETTR." xfId="124"/>
    <cellStyle name="Œ…‹æØ‚è [0.00]_laroux" xfId="125"/>
    <cellStyle name="Œ…‹æØ‚è_laroux" xfId="126"/>
    <cellStyle name="oft Excel]_x000d__x000a_Comment=The open=/f lines load custom functions into the Paste Function list._x000d__x000a_Maximized=2_x000d__x000a_Basics=1_x000d__x000a_A" xfId="127"/>
    <cellStyle name="oft Excel]_x000d__x000a_Comment=The open=/f lines load custom functions into the Paste Function list._x000d__x000a_Maximized=3_x000d__x000a_Basics=1_x000d__x000a_A" xfId="128"/>
    <cellStyle name="omma [0]_Mktg Prog" xfId="129"/>
    <cellStyle name="ormal_Sheet1_1" xfId="130"/>
    <cellStyle name="Percent [2]" xfId="131"/>
    <cellStyle name="Percent 2" xfId="132"/>
    <cellStyle name="Percent 3" xfId="133"/>
    <cellStyle name="s]_x000d__x000a_spooler=yes_x000d__x000a_load=_x000d__x000a_Beep=yes_x000d__x000a_NullPort=None_x000d__x000a_BorderWidth=3_x000d__x000a_CursorBlinkRate=1200_x000d__x000a_DoubleClickSpeed=452_x000d__x000a_Programs=co" xfId="134"/>
    <cellStyle name="style" xfId="135"/>
    <cellStyle name="Style 1" xfId="136"/>
    <cellStyle name="Style 1 4" xfId="137"/>
    <cellStyle name="subhead" xfId="138"/>
    <cellStyle name="T" xfId="139"/>
    <cellStyle name="th" xfId="140"/>
    <cellStyle name="þ_x001d_ð·_x000c_æþ'_x000d_ßþU_x0001_Ø_x0005_ü_x0014__x0007__x0001__x0001_" xfId="141"/>
    <cellStyle name="þ_x001d_ðÇ%Uý—&amp;Hý9_x0008_Ÿ_x0009_s_x000a__x0007__x0001__x0001_" xfId="142"/>
    <cellStyle name="Valuta (0)_CALPREZZ" xfId="143"/>
    <cellStyle name="Valuta_ PESO ELETTR." xfId="144"/>
    <cellStyle name="viet" xfId="145"/>
    <cellStyle name="viet2" xfId="146"/>
    <cellStyle name="Währung [0]_UXO VII" xfId="147"/>
    <cellStyle name="Währung_UXO VII" xfId="148"/>
    <cellStyle name="xuan" xfId="149"/>
    <cellStyle name=" [0.00]_ Att. 1- Cover" xfId="150"/>
    <cellStyle name="_ Att. 1- Cover" xfId="151"/>
    <cellStyle name="?_ Att. 1- Cover" xfId="152"/>
    <cellStyle name="똿뗦먛귟 [0.00]_PRODUCT DETAIL Q1" xfId="153"/>
    <cellStyle name="똿뗦먛귟_PRODUCT DETAIL Q1" xfId="154"/>
    <cellStyle name="믅됞 [0.00]_PRODUCT DETAIL Q1" xfId="155"/>
    <cellStyle name="믅됞_PRODUCT DETAIL Q1" xfId="156"/>
    <cellStyle name="백분율_95" xfId="157"/>
    <cellStyle name="뷭?_BOOKSHIP" xfId="158"/>
    <cellStyle name="안건회계법인" xfId="159"/>
    <cellStyle name="콤마 [0]_ 비목별 월별기술 " xfId="160"/>
    <cellStyle name="콤마_ 비목별 월별기술 " xfId="161"/>
    <cellStyle name="통화 [0]_1202" xfId="162"/>
    <cellStyle name="통화_1202" xfId="163"/>
    <cellStyle name="표준_(정보부문)월별인원계획" xfId="164"/>
    <cellStyle name="一般_00Q3902REV.1" xfId="165"/>
    <cellStyle name="千分位[0]_00Q3902REV.1" xfId="166"/>
    <cellStyle name="千分位_00Q3902REV.1" xfId="167"/>
    <cellStyle name="桁区切り_NADUONG BQ (Draft)" xfId="168"/>
    <cellStyle name="標準_BQ（業者）" xfId="169"/>
    <cellStyle name="貨幣 [0]_00Q3902REV.1" xfId="170"/>
    <cellStyle name="貨幣[0]_BRE" xfId="171"/>
    <cellStyle name="貨幣_00Q3902REV.1" xfId="172"/>
    <cellStyle name="通貨_MITSUI1_BQ" xfId="17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-WORK-Mr.Lo\2023\Giai%20Ngan%202023\BC%20T13\BAO%20CAO%20T13%20KH%202023%20THEO%20THONG%20TU%2015%20THANH%20TOAN%20b&#7843;n%20g&#7917;i-26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01b-TTKHN 1"/>
      <sheetName val="Bieu 01b-TTKHN (triệu đồng)"/>
      <sheetName val="Bieu 01b-TTKHN"/>
      <sheetName val="Biểu 01b trd"/>
      <sheetName val="02 trung han (2)"/>
      <sheetName val="Bo TC-năm"/>
      <sheetName val="Bo TC-trung han"/>
      <sheetName val="Bieu10ChitietNSNN"/>
      <sheetName val="Bieu21ungtruocTPCP"/>
      <sheetName val="Bieu11TPCP2012"/>
      <sheetName val="Bieu19DIEUCHINHTPCP"/>
      <sheetName val="Bieu8 NTMoi"/>
      <sheetName val="Bieu9TH31-12-2012"/>
      <sheetName val="Bieu4MTQG"/>
      <sheetName val="Bieu5MTQG"/>
      <sheetName val="Bieu6MTQG"/>
      <sheetName val="Bieu7MTQG"/>
      <sheetName val="Bieu19THTD"/>
      <sheetName val="Bieu 21 THTDCS "/>
    </sheetNames>
    <sheetDataSet>
      <sheetData sheetId="0" refreshError="1"/>
      <sheetData sheetId="1" refreshError="1">
        <row r="178">
          <cell r="M178">
            <v>0</v>
          </cell>
        </row>
        <row r="294">
          <cell r="M294">
            <v>12201.291802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7"/>
  <sheetViews>
    <sheetView tabSelected="1" view="pageBreakPreview" topLeftCell="A7" zoomScale="85" zoomScaleNormal="70" zoomScaleSheetLayoutView="85" workbookViewId="0">
      <selection activeCell="I19" sqref="I19"/>
    </sheetView>
  </sheetViews>
  <sheetFormatPr defaultRowHeight="18.75"/>
  <cols>
    <col min="1" max="1" width="7.140625" style="10" customWidth="1"/>
    <col min="2" max="2" width="44.85546875" style="13" customWidth="1"/>
    <col min="3" max="3" width="17.140625" style="12" customWidth="1"/>
    <col min="4" max="4" width="15.42578125" style="2" customWidth="1"/>
    <col min="5" max="5" width="14" style="2" customWidth="1"/>
    <col min="6" max="8" width="18.140625" style="2" customWidth="1"/>
    <col min="9" max="9" width="22.28515625" style="2" customWidth="1"/>
    <col min="10" max="11" width="14.7109375" style="2" hidden="1" customWidth="1"/>
    <col min="12" max="13" width="18.5703125" style="2" hidden="1" customWidth="1"/>
    <col min="14" max="14" width="22.140625" style="2" customWidth="1"/>
    <col min="15" max="16" width="9.140625" style="3"/>
    <col min="17" max="17" width="32.5703125" style="3" customWidth="1"/>
    <col min="18" max="20" width="9.140625" style="3"/>
    <col min="21" max="21" width="11.5703125" style="3" bestFit="1" customWidth="1"/>
    <col min="22" max="16384" width="9.140625" style="3"/>
  </cols>
  <sheetData>
    <row r="1" spans="1:14" s="1" customFormat="1" ht="22.5">
      <c r="A1" s="76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>
      <c r="A2" s="77" t="s">
        <v>68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>
      <c r="A3" s="78" t="s">
        <v>66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>
      <c r="A4" s="79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4" customFormat="1" ht="34.5" customHeight="1">
      <c r="A5" s="80" t="s">
        <v>5</v>
      </c>
      <c r="B5" s="67" t="s">
        <v>6</v>
      </c>
      <c r="C5" s="67" t="s">
        <v>7</v>
      </c>
      <c r="D5" s="67"/>
      <c r="E5" s="67"/>
      <c r="F5" s="81" t="s">
        <v>16</v>
      </c>
      <c r="G5" s="82"/>
      <c r="H5" s="83"/>
      <c r="I5" s="70" t="s">
        <v>65</v>
      </c>
      <c r="J5" s="65"/>
      <c r="K5" s="65"/>
      <c r="L5" s="66" t="s">
        <v>17</v>
      </c>
      <c r="M5" s="66"/>
      <c r="N5" s="73" t="s">
        <v>8</v>
      </c>
    </row>
    <row r="6" spans="1:14" s="4" customFormat="1" ht="18.75" customHeight="1">
      <c r="A6" s="80"/>
      <c r="B6" s="67"/>
      <c r="C6" s="67" t="s">
        <v>9</v>
      </c>
      <c r="D6" s="67" t="s">
        <v>10</v>
      </c>
      <c r="E6" s="67"/>
      <c r="F6" s="84"/>
      <c r="G6" s="85"/>
      <c r="H6" s="86"/>
      <c r="I6" s="71"/>
      <c r="J6" s="66" t="s">
        <v>18</v>
      </c>
      <c r="K6" s="66"/>
      <c r="L6" s="66" t="s">
        <v>19</v>
      </c>
      <c r="M6" s="66" t="s">
        <v>20</v>
      </c>
      <c r="N6" s="74"/>
    </row>
    <row r="7" spans="1:14" s="4" customFormat="1" ht="18.75" customHeight="1">
      <c r="A7" s="80"/>
      <c r="B7" s="67"/>
      <c r="C7" s="67"/>
      <c r="D7" s="67" t="s">
        <v>11</v>
      </c>
      <c r="E7" s="73" t="s">
        <v>12</v>
      </c>
      <c r="F7" s="73" t="s">
        <v>21</v>
      </c>
      <c r="G7" s="73" t="s">
        <v>22</v>
      </c>
      <c r="H7" s="73" t="s">
        <v>23</v>
      </c>
      <c r="I7" s="71"/>
      <c r="J7" s="66"/>
      <c r="K7" s="66"/>
      <c r="L7" s="66"/>
      <c r="M7" s="66"/>
      <c r="N7" s="74"/>
    </row>
    <row r="8" spans="1:14" s="4" customFormat="1">
      <c r="A8" s="80"/>
      <c r="B8" s="67"/>
      <c r="C8" s="67"/>
      <c r="D8" s="67"/>
      <c r="E8" s="74"/>
      <c r="F8" s="74"/>
      <c r="G8" s="74"/>
      <c r="H8" s="74"/>
      <c r="I8" s="71"/>
      <c r="J8" s="66" t="s">
        <v>24</v>
      </c>
      <c r="K8" s="66" t="s">
        <v>25</v>
      </c>
      <c r="L8" s="66"/>
      <c r="M8" s="66"/>
      <c r="N8" s="74"/>
    </row>
    <row r="9" spans="1:14" s="4" customFormat="1" ht="39" customHeight="1">
      <c r="A9" s="80"/>
      <c r="B9" s="67"/>
      <c r="C9" s="67"/>
      <c r="D9" s="68"/>
      <c r="E9" s="75"/>
      <c r="F9" s="75"/>
      <c r="G9" s="75"/>
      <c r="H9" s="75"/>
      <c r="I9" s="72"/>
      <c r="J9" s="66"/>
      <c r="K9" s="66"/>
      <c r="L9" s="66"/>
      <c r="M9" s="66"/>
      <c r="N9" s="75"/>
    </row>
    <row r="10" spans="1:14" s="5" customFormat="1">
      <c r="A10" s="16">
        <v>1</v>
      </c>
      <c r="B10" s="17">
        <v>2</v>
      </c>
      <c r="C10" s="17">
        <v>3</v>
      </c>
      <c r="D10" s="16">
        <v>4</v>
      </c>
      <c r="E10" s="17">
        <v>5</v>
      </c>
      <c r="F10" s="17">
        <v>6</v>
      </c>
      <c r="G10" s="16">
        <v>7</v>
      </c>
      <c r="H10" s="16">
        <v>8</v>
      </c>
      <c r="I10" s="16">
        <v>9</v>
      </c>
      <c r="J10" s="16">
        <v>16</v>
      </c>
      <c r="K10" s="17">
        <v>17</v>
      </c>
      <c r="L10" s="17">
        <v>18</v>
      </c>
      <c r="M10" s="16">
        <v>19</v>
      </c>
      <c r="N10" s="17">
        <v>12</v>
      </c>
    </row>
    <row r="11" spans="1:14" s="6" customFormat="1" ht="28.5" customHeight="1">
      <c r="A11" s="25"/>
      <c r="B11" s="19" t="s">
        <v>13</v>
      </c>
      <c r="C11" s="19"/>
      <c r="D11" s="26">
        <f t="shared" ref="D11:H11" si="0">D12</f>
        <v>456260</v>
      </c>
      <c r="E11" s="26">
        <f t="shared" si="0"/>
        <v>203588</v>
      </c>
      <c r="F11" s="27">
        <f t="shared" si="0"/>
        <v>27881.170882999999</v>
      </c>
      <c r="G11" s="27">
        <f t="shared" si="0"/>
        <v>26038.009195999999</v>
      </c>
      <c r="H11" s="27">
        <f t="shared" si="0"/>
        <v>1843.1616869999993</v>
      </c>
      <c r="I11" s="27">
        <f>I12</f>
        <v>1803.5419999999999</v>
      </c>
      <c r="J11" s="26">
        <f t="shared" ref="J11:M11" si="1">J12+J17</f>
        <v>0</v>
      </c>
      <c r="K11" s="26">
        <f t="shared" si="1"/>
        <v>1132.502</v>
      </c>
      <c r="L11" s="26"/>
      <c r="M11" s="26">
        <f t="shared" si="1"/>
        <v>0</v>
      </c>
      <c r="N11" s="19"/>
    </row>
    <row r="12" spans="1:14" s="6" customFormat="1" ht="28.5" customHeight="1">
      <c r="A12" s="25" t="s">
        <v>0</v>
      </c>
      <c r="B12" s="28" t="s">
        <v>26</v>
      </c>
      <c r="C12" s="19"/>
      <c r="D12" s="18">
        <f>D13+D17</f>
        <v>456260</v>
      </c>
      <c r="E12" s="18">
        <f t="shared" ref="E12:H12" si="2">E13+E17</f>
        <v>203588</v>
      </c>
      <c r="F12" s="18">
        <f t="shared" si="2"/>
        <v>27881.170882999999</v>
      </c>
      <c r="G12" s="18">
        <f t="shared" si="2"/>
        <v>26038.009195999999</v>
      </c>
      <c r="H12" s="29">
        <f t="shared" si="2"/>
        <v>1843.1616869999993</v>
      </c>
      <c r="I12" s="29">
        <f>I13+I17</f>
        <v>1803.5419999999999</v>
      </c>
      <c r="J12" s="18">
        <f>J13+J17</f>
        <v>0</v>
      </c>
      <c r="K12" s="29">
        <f>K13+K17</f>
        <v>902.60199999999998</v>
      </c>
      <c r="L12" s="19"/>
      <c r="M12" s="18">
        <f>M13+M17</f>
        <v>0</v>
      </c>
      <c r="N12" s="19"/>
    </row>
    <row r="13" spans="1:14" s="7" customFormat="1" ht="28.5" customHeight="1">
      <c r="A13" s="30" t="s">
        <v>27</v>
      </c>
      <c r="B13" s="31" t="s">
        <v>28</v>
      </c>
      <c r="C13" s="22"/>
      <c r="D13" s="32">
        <f>D14+D15+D16</f>
        <v>66660</v>
      </c>
      <c r="E13" s="32">
        <f t="shared" ref="E13:H13" si="3">E14+E15+E16</f>
        <v>34988</v>
      </c>
      <c r="F13" s="32">
        <f t="shared" si="3"/>
        <v>14687</v>
      </c>
      <c r="G13" s="32">
        <f t="shared" si="3"/>
        <v>13974.684953</v>
      </c>
      <c r="H13" s="32">
        <f t="shared" si="3"/>
        <v>712.31504700000016</v>
      </c>
      <c r="I13" s="32">
        <f>I14+I15+I16</f>
        <v>672.702</v>
      </c>
      <c r="J13" s="32"/>
      <c r="K13" s="32">
        <f t="shared" ref="K13" si="4">K14+K15+K16</f>
        <v>672.702</v>
      </c>
      <c r="L13" s="32"/>
      <c r="M13" s="23">
        <f>SUM(M14:M21)</f>
        <v>0</v>
      </c>
      <c r="N13" s="22"/>
    </row>
    <row r="14" spans="1:14" s="5" customFormat="1" ht="53.25" customHeight="1">
      <c r="A14" s="16">
        <v>1</v>
      </c>
      <c r="B14" s="33" t="s">
        <v>29</v>
      </c>
      <c r="C14" s="17" t="s">
        <v>14</v>
      </c>
      <c r="D14" s="34">
        <v>39900</v>
      </c>
      <c r="E14" s="34">
        <f>D14-28000</f>
        <v>11900</v>
      </c>
      <c r="F14" s="63">
        <v>1753</v>
      </c>
      <c r="G14" s="35">
        <v>1414.4371510000001</v>
      </c>
      <c r="H14" s="59">
        <f>F14-G14</f>
        <v>338.56284899999991</v>
      </c>
      <c r="I14" s="59">
        <v>338.56200000000001</v>
      </c>
      <c r="J14" s="17" t="s">
        <v>30</v>
      </c>
      <c r="K14" s="59">
        <v>338.56200000000001</v>
      </c>
      <c r="L14" s="16">
        <v>1</v>
      </c>
      <c r="M14" s="16"/>
      <c r="N14" s="17" t="s">
        <v>31</v>
      </c>
    </row>
    <row r="15" spans="1:14" s="5" customFormat="1" ht="61.5" customHeight="1">
      <c r="A15" s="16">
        <v>2</v>
      </c>
      <c r="B15" s="38" t="s">
        <v>32</v>
      </c>
      <c r="C15" s="39" t="s">
        <v>33</v>
      </c>
      <c r="D15" s="21">
        <v>4300</v>
      </c>
      <c r="E15" s="21">
        <v>628</v>
      </c>
      <c r="F15" s="21">
        <v>628</v>
      </c>
      <c r="G15" s="35">
        <v>358.95600000000002</v>
      </c>
      <c r="H15" s="59">
        <f t="shared" ref="H15:H16" si="5">F15-G15</f>
        <v>269.04399999999998</v>
      </c>
      <c r="I15" s="59">
        <v>266</v>
      </c>
      <c r="J15" s="17" t="s">
        <v>34</v>
      </c>
      <c r="K15" s="59">
        <v>266</v>
      </c>
      <c r="L15" s="16">
        <v>1</v>
      </c>
      <c r="M15" s="16"/>
      <c r="N15" s="17" t="s">
        <v>35</v>
      </c>
    </row>
    <row r="16" spans="1:14" s="5" customFormat="1" ht="56.25" customHeight="1">
      <c r="A16" s="16">
        <v>3</v>
      </c>
      <c r="B16" s="38" t="s">
        <v>36</v>
      </c>
      <c r="C16" s="17" t="s">
        <v>15</v>
      </c>
      <c r="D16" s="21">
        <v>22460</v>
      </c>
      <c r="E16" s="21">
        <v>22460</v>
      </c>
      <c r="F16" s="64">
        <v>12306</v>
      </c>
      <c r="G16" s="40">
        <f>'[1]Bieu 01b-TTKHN (triệu đồng)'!$M$294</f>
        <v>12201.291802</v>
      </c>
      <c r="H16" s="59">
        <f t="shared" si="5"/>
        <v>104.70819800000027</v>
      </c>
      <c r="I16" s="59">
        <v>68.14</v>
      </c>
      <c r="J16" s="17" t="s">
        <v>37</v>
      </c>
      <c r="K16" s="59">
        <f>I16</f>
        <v>68.14</v>
      </c>
      <c r="L16" s="16">
        <v>1</v>
      </c>
      <c r="M16" s="16"/>
      <c r="N16" s="17"/>
    </row>
    <row r="17" spans="1:17" s="7" customFormat="1" ht="28.5" customHeight="1">
      <c r="A17" s="30" t="s">
        <v>38</v>
      </c>
      <c r="B17" s="31" t="s">
        <v>39</v>
      </c>
      <c r="C17" s="22"/>
      <c r="D17" s="23">
        <f t="shared" ref="D17:H17" si="6">D18+D20+D22+D24</f>
        <v>389600</v>
      </c>
      <c r="E17" s="23">
        <f t="shared" si="6"/>
        <v>168600</v>
      </c>
      <c r="F17" s="32">
        <f t="shared" si="6"/>
        <v>13194.170882999999</v>
      </c>
      <c r="G17" s="32">
        <f t="shared" si="6"/>
        <v>12063.324243000001</v>
      </c>
      <c r="H17" s="32">
        <f t="shared" si="6"/>
        <v>1130.8466399999993</v>
      </c>
      <c r="I17" s="32">
        <f>I18+I20+I22+I24</f>
        <v>1130.8399999999999</v>
      </c>
      <c r="J17" s="23"/>
      <c r="K17" s="32">
        <f t="shared" ref="K17:M17" si="7">K19</f>
        <v>229.9</v>
      </c>
      <c r="L17" s="22">
        <f t="shared" si="7"/>
        <v>1</v>
      </c>
      <c r="M17" s="23">
        <f t="shared" si="7"/>
        <v>0</v>
      </c>
      <c r="N17" s="22"/>
      <c r="O17" s="5"/>
    </row>
    <row r="18" spans="1:17" s="7" customFormat="1" ht="25.5" customHeight="1">
      <c r="A18" s="30" t="s">
        <v>40</v>
      </c>
      <c r="B18" s="31" t="s">
        <v>3</v>
      </c>
      <c r="C18" s="22"/>
      <c r="D18" s="23">
        <f>D19</f>
        <v>341000</v>
      </c>
      <c r="E18" s="23">
        <f t="shared" ref="E18:I18" si="8">E19</f>
        <v>120000</v>
      </c>
      <c r="F18" s="23">
        <f t="shared" si="8"/>
        <v>2000</v>
      </c>
      <c r="G18" s="23">
        <f t="shared" si="8"/>
        <v>1770.1000000000001</v>
      </c>
      <c r="H18" s="32">
        <f t="shared" si="8"/>
        <v>229.89999999999986</v>
      </c>
      <c r="I18" s="32">
        <f t="shared" si="8"/>
        <v>229.9</v>
      </c>
      <c r="J18" s="22"/>
      <c r="K18" s="41">
        <f>I18</f>
        <v>229.9</v>
      </c>
      <c r="L18" s="30"/>
      <c r="M18" s="30"/>
      <c r="N18" s="22"/>
      <c r="O18" s="5"/>
    </row>
    <row r="19" spans="1:17" s="5" customFormat="1" ht="92.25" customHeight="1">
      <c r="A19" s="16">
        <v>4</v>
      </c>
      <c r="B19" s="42" t="s">
        <v>41</v>
      </c>
      <c r="C19" s="43" t="s">
        <v>42</v>
      </c>
      <c r="D19" s="21">
        <v>341000</v>
      </c>
      <c r="E19" s="21">
        <v>120000</v>
      </c>
      <c r="F19" s="21">
        <v>2000</v>
      </c>
      <c r="G19" s="44">
        <v>1770.1000000000001</v>
      </c>
      <c r="H19" s="35">
        <f>F19-G19</f>
        <v>229.89999999999986</v>
      </c>
      <c r="I19" s="35">
        <v>229.9</v>
      </c>
      <c r="J19" s="17" t="s">
        <v>43</v>
      </c>
      <c r="K19" s="45">
        <v>229.9</v>
      </c>
      <c r="L19" s="16">
        <v>1</v>
      </c>
      <c r="M19" s="16"/>
      <c r="N19" s="17" t="s">
        <v>3</v>
      </c>
    </row>
    <row r="20" spans="1:17" s="6" customFormat="1" ht="30.75" customHeight="1">
      <c r="A20" s="25" t="s">
        <v>44</v>
      </c>
      <c r="B20" s="31" t="s">
        <v>1</v>
      </c>
      <c r="C20" s="46"/>
      <c r="D20" s="18">
        <f>D21</f>
        <v>22000</v>
      </c>
      <c r="E20" s="18">
        <f t="shared" ref="E20:I20" si="9">E21</f>
        <v>22000</v>
      </c>
      <c r="F20" s="18">
        <f t="shared" si="9"/>
        <v>8177.1708829999998</v>
      </c>
      <c r="G20" s="18">
        <f t="shared" si="9"/>
        <v>7771.1551820000004</v>
      </c>
      <c r="H20" s="29">
        <f t="shared" si="9"/>
        <v>406.01570099999935</v>
      </c>
      <c r="I20" s="29">
        <f t="shared" si="9"/>
        <v>406.01499999999999</v>
      </c>
      <c r="J20" s="18"/>
      <c r="K20" s="18" t="e">
        <f>K21+#REF!</f>
        <v>#REF!</v>
      </c>
      <c r="L20" s="25"/>
      <c r="M20" s="25"/>
      <c r="N20" s="19"/>
      <c r="O20" s="5"/>
    </row>
    <row r="21" spans="1:17" s="5" customFormat="1" ht="68.25" customHeight="1">
      <c r="A21" s="16">
        <v>5</v>
      </c>
      <c r="B21" s="47" t="s">
        <v>45</v>
      </c>
      <c r="C21" s="48" t="s">
        <v>46</v>
      </c>
      <c r="D21" s="47">
        <v>22000</v>
      </c>
      <c r="E21" s="47">
        <v>22000</v>
      </c>
      <c r="F21" s="36">
        <v>8177.1708829999998</v>
      </c>
      <c r="G21" s="49">
        <v>7771.1551820000004</v>
      </c>
      <c r="H21" s="36">
        <v>406.01570099999935</v>
      </c>
      <c r="I21" s="36">
        <v>406.01499999999999</v>
      </c>
      <c r="J21" s="37" t="s">
        <v>47</v>
      </c>
      <c r="K21" s="36">
        <v>406.01499999999999</v>
      </c>
      <c r="L21" s="16">
        <v>1</v>
      </c>
      <c r="M21" s="16"/>
      <c r="N21" s="17" t="s">
        <v>48</v>
      </c>
    </row>
    <row r="22" spans="1:17" s="8" customFormat="1" ht="29.25" customHeight="1">
      <c r="A22" s="25" t="s">
        <v>49</v>
      </c>
      <c r="B22" s="31" t="s">
        <v>2</v>
      </c>
      <c r="C22" s="50"/>
      <c r="D22" s="50">
        <f t="shared" ref="D22:I22" si="10">D23</f>
        <v>9100</v>
      </c>
      <c r="E22" s="50">
        <f t="shared" si="10"/>
        <v>9100</v>
      </c>
      <c r="F22" s="50">
        <f t="shared" si="10"/>
        <v>605</v>
      </c>
      <c r="G22" s="50">
        <f t="shared" si="10"/>
        <v>324</v>
      </c>
      <c r="H22" s="51">
        <f t="shared" si="10"/>
        <v>281</v>
      </c>
      <c r="I22" s="52">
        <f t="shared" si="10"/>
        <v>281</v>
      </c>
      <c r="J22" s="50">
        <f t="shared" ref="J22:K22" si="11">J23</f>
        <v>0</v>
      </c>
      <c r="K22" s="50">
        <f t="shared" si="11"/>
        <v>281</v>
      </c>
      <c r="L22" s="25"/>
      <c r="M22" s="25"/>
      <c r="N22" s="19"/>
      <c r="O22" s="6"/>
    </row>
    <row r="23" spans="1:17" s="5" customFormat="1" ht="58.5" customHeight="1">
      <c r="A23" s="16">
        <v>6</v>
      </c>
      <c r="B23" s="20" t="s">
        <v>50</v>
      </c>
      <c r="C23" s="53" t="s">
        <v>51</v>
      </c>
      <c r="D23" s="21">
        <v>9100</v>
      </c>
      <c r="E23" s="21">
        <v>9100</v>
      </c>
      <c r="F23" s="24">
        <v>605</v>
      </c>
      <c r="G23" s="24">
        <v>324</v>
      </c>
      <c r="H23" s="60">
        <v>281</v>
      </c>
      <c r="I23" s="60">
        <v>281</v>
      </c>
      <c r="J23" s="17"/>
      <c r="K23" s="59">
        <v>281</v>
      </c>
      <c r="L23" s="16">
        <v>1</v>
      </c>
      <c r="M23" s="16"/>
      <c r="N23" s="17" t="s">
        <v>35</v>
      </c>
    </row>
    <row r="24" spans="1:17" s="5" customFormat="1" ht="35.25" customHeight="1">
      <c r="A24" s="25" t="s">
        <v>52</v>
      </c>
      <c r="B24" s="31" t="s">
        <v>53</v>
      </c>
      <c r="C24" s="19"/>
      <c r="D24" s="29">
        <f t="shared" ref="D24:G24" si="12">SUM(D25:D29)</f>
        <v>17500</v>
      </c>
      <c r="E24" s="29">
        <f t="shared" si="12"/>
        <v>17500</v>
      </c>
      <c r="F24" s="29">
        <f t="shared" si="12"/>
        <v>2412</v>
      </c>
      <c r="G24" s="29">
        <f t="shared" si="12"/>
        <v>2198.0690610000001</v>
      </c>
      <c r="H24" s="29">
        <f>SUM(H25:H29)</f>
        <v>213.930939</v>
      </c>
      <c r="I24" s="29">
        <f>SUM(I25:I29)</f>
        <v>213.92499999999998</v>
      </c>
      <c r="J24" s="17"/>
      <c r="K24" s="36"/>
      <c r="L24" s="16"/>
      <c r="M24" s="16"/>
      <c r="N24" s="17"/>
      <c r="Q24" s="9">
        <f>H24-I24</f>
        <v>5.939000000012129E-3</v>
      </c>
    </row>
    <row r="25" spans="1:17" s="5" customFormat="1" ht="56.25" customHeight="1">
      <c r="A25" s="54">
        <v>7</v>
      </c>
      <c r="B25" s="61" t="s">
        <v>54</v>
      </c>
      <c r="C25" s="39" t="s">
        <v>55</v>
      </c>
      <c r="D25" s="62">
        <v>2500</v>
      </c>
      <c r="E25" s="55">
        <v>2500</v>
      </c>
      <c r="F25" s="56">
        <v>1303</v>
      </c>
      <c r="G25" s="56">
        <v>1204.517059</v>
      </c>
      <c r="H25" s="57">
        <v>98.482940999999997</v>
      </c>
      <c r="I25" s="45">
        <v>98.481999999999999</v>
      </c>
      <c r="J25" s="17"/>
      <c r="K25" s="59"/>
      <c r="L25" s="16"/>
      <c r="M25" s="16"/>
      <c r="N25" s="17" t="s">
        <v>56</v>
      </c>
      <c r="Q25" s="9">
        <f t="shared" ref="Q25:Q29" si="13">H25-I25</f>
        <v>9.4099999999741613E-4</v>
      </c>
    </row>
    <row r="26" spans="1:17" s="5" customFormat="1" ht="56.25" customHeight="1">
      <c r="A26" s="54">
        <v>8</v>
      </c>
      <c r="B26" s="61" t="s">
        <v>57</v>
      </c>
      <c r="C26" s="39" t="s">
        <v>58</v>
      </c>
      <c r="D26" s="62">
        <v>2500</v>
      </c>
      <c r="E26" s="55">
        <v>2500</v>
      </c>
      <c r="F26" s="56">
        <v>366</v>
      </c>
      <c r="G26" s="56">
        <v>336.99626000000001</v>
      </c>
      <c r="H26" s="57">
        <v>29.003740000000001</v>
      </c>
      <c r="I26" s="45">
        <v>29</v>
      </c>
      <c r="J26" s="17"/>
      <c r="K26" s="59"/>
      <c r="L26" s="16"/>
      <c r="M26" s="16"/>
      <c r="N26" s="17" t="s">
        <v>56</v>
      </c>
      <c r="Q26" s="9">
        <f t="shared" si="13"/>
        <v>3.7400000000005207E-3</v>
      </c>
    </row>
    <row r="27" spans="1:17" s="5" customFormat="1" ht="53.25" customHeight="1">
      <c r="A27" s="54">
        <v>9</v>
      </c>
      <c r="B27" s="61" t="s">
        <v>59</v>
      </c>
      <c r="C27" s="39" t="s">
        <v>60</v>
      </c>
      <c r="D27" s="62">
        <v>9000</v>
      </c>
      <c r="E27" s="62">
        <v>9000</v>
      </c>
      <c r="F27" s="58">
        <v>321</v>
      </c>
      <c r="G27" s="58">
        <v>248.26931500000001</v>
      </c>
      <c r="H27" s="58">
        <v>72.730684999999994</v>
      </c>
      <c r="I27" s="45">
        <v>72.73</v>
      </c>
      <c r="J27" s="17"/>
      <c r="K27" s="59"/>
      <c r="L27" s="16"/>
      <c r="M27" s="16"/>
      <c r="N27" s="17" t="s">
        <v>56</v>
      </c>
      <c r="Q27" s="9">
        <f t="shared" si="13"/>
        <v>6.8499999999005468E-4</v>
      </c>
    </row>
    <row r="28" spans="1:17" s="5" customFormat="1" ht="57" customHeight="1">
      <c r="A28" s="54">
        <v>10</v>
      </c>
      <c r="B28" s="61" t="s">
        <v>61</v>
      </c>
      <c r="C28" s="39" t="s">
        <v>62</v>
      </c>
      <c r="D28" s="62">
        <v>1500</v>
      </c>
      <c r="E28" s="62">
        <v>1500</v>
      </c>
      <c r="F28" s="58">
        <v>200</v>
      </c>
      <c r="G28" s="58">
        <v>186.84</v>
      </c>
      <c r="H28" s="58">
        <v>13.16</v>
      </c>
      <c r="I28" s="45">
        <v>13.16</v>
      </c>
      <c r="J28" s="17"/>
      <c r="K28" s="59"/>
      <c r="L28" s="16"/>
      <c r="M28" s="16"/>
      <c r="N28" s="17" t="s">
        <v>56</v>
      </c>
      <c r="Q28" s="9">
        <f t="shared" si="13"/>
        <v>0</v>
      </c>
    </row>
    <row r="29" spans="1:17" s="5" customFormat="1" ht="53.25" customHeight="1">
      <c r="A29" s="54">
        <v>11</v>
      </c>
      <c r="B29" s="61" t="s">
        <v>63</v>
      </c>
      <c r="C29" s="39" t="s">
        <v>64</v>
      </c>
      <c r="D29" s="62">
        <v>2000</v>
      </c>
      <c r="E29" s="62">
        <v>2000</v>
      </c>
      <c r="F29" s="58">
        <v>222</v>
      </c>
      <c r="G29" s="58">
        <v>221.446427</v>
      </c>
      <c r="H29" s="58">
        <v>0.55357299999999998</v>
      </c>
      <c r="I29" s="45">
        <v>0.55300000000000005</v>
      </c>
      <c r="J29" s="17"/>
      <c r="K29" s="59"/>
      <c r="L29" s="16"/>
      <c r="M29" s="16"/>
      <c r="N29" s="17" t="s">
        <v>56</v>
      </c>
      <c r="Q29" s="9">
        <f t="shared" si="13"/>
        <v>5.7299999999993467E-4</v>
      </c>
    </row>
    <row r="30" spans="1:17">
      <c r="B30" s="11"/>
    </row>
    <row r="31" spans="1:17">
      <c r="B31" s="11"/>
    </row>
    <row r="37" spans="1:14">
      <c r="B37" s="69"/>
      <c r="C37" s="69"/>
      <c r="D37" s="69"/>
      <c r="E37" s="69"/>
      <c r="F37" s="11"/>
      <c r="G37" s="11"/>
      <c r="H37" s="11"/>
      <c r="I37" s="11"/>
      <c r="J37" s="11"/>
      <c r="K37" s="11"/>
      <c r="L37" s="11"/>
      <c r="M37" s="11"/>
    </row>
    <row r="39" spans="1:14">
      <c r="A39" s="14"/>
      <c r="B39" s="15"/>
      <c r="C39" s="1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14"/>
      <c r="B40" s="15"/>
      <c r="C40" s="1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14"/>
      <c r="B41" s="15"/>
      <c r="C41" s="1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14"/>
      <c r="B42" s="15"/>
      <c r="C42" s="1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14"/>
      <c r="B43" s="15"/>
      <c r="C43" s="1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14"/>
      <c r="B44" s="15"/>
      <c r="C44" s="1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14"/>
      <c r="B45" s="15"/>
      <c r="C45" s="1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14"/>
      <c r="B46" s="15"/>
      <c r="C46" s="1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14"/>
      <c r="B47" s="15"/>
      <c r="C47" s="1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14"/>
      <c r="B48" s="15"/>
      <c r="C48" s="1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14"/>
      <c r="B49" s="15"/>
      <c r="C49" s="1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14"/>
      <c r="B50" s="15"/>
      <c r="C50" s="1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14"/>
      <c r="B51" s="15"/>
      <c r="C51" s="1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14"/>
      <c r="B52" s="15"/>
      <c r="C52" s="1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14"/>
      <c r="B53" s="15"/>
      <c r="C53" s="1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14"/>
      <c r="B54" s="15"/>
      <c r="C54" s="1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14"/>
      <c r="B55" s="15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14"/>
      <c r="B56" s="15"/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14"/>
      <c r="B57" s="15"/>
      <c r="C57" s="1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14"/>
      <c r="B58" s="15"/>
      <c r="C58" s="1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14"/>
      <c r="B59" s="15"/>
      <c r="C59" s="1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14"/>
      <c r="B60" s="15"/>
      <c r="C60" s="1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14"/>
      <c r="B61" s="15"/>
      <c r="C61" s="1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14"/>
      <c r="B62" s="15"/>
      <c r="C62" s="1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14"/>
      <c r="B63" s="15"/>
      <c r="C63" s="1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14"/>
      <c r="B64" s="15"/>
      <c r="C64" s="1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14"/>
      <c r="B65" s="15"/>
      <c r="C65" s="1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14"/>
      <c r="B66" s="15"/>
      <c r="C66" s="1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14"/>
      <c r="B67" s="15"/>
      <c r="C67" s="1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14"/>
      <c r="B68" s="15"/>
      <c r="C68" s="1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14"/>
      <c r="B69" s="15"/>
      <c r="C69" s="15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14"/>
      <c r="B70" s="15"/>
      <c r="C70" s="15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14"/>
      <c r="B71" s="15"/>
      <c r="C71" s="1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14"/>
      <c r="B72" s="15"/>
      <c r="C72" s="1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14"/>
      <c r="B73" s="15"/>
      <c r="C73" s="15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14"/>
      <c r="B74" s="15"/>
      <c r="C74" s="15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14"/>
      <c r="B75" s="15"/>
      <c r="C75" s="1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14"/>
      <c r="B76" s="15"/>
      <c r="C76" s="1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14"/>
      <c r="B77" s="15"/>
      <c r="C77" s="1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14"/>
      <c r="B78" s="15"/>
      <c r="C78" s="1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14"/>
      <c r="B79" s="15"/>
      <c r="C79" s="15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14"/>
      <c r="B80" s="15"/>
      <c r="C80" s="1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14"/>
      <c r="B81" s="15"/>
      <c r="C81" s="1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14"/>
      <c r="B82" s="15"/>
      <c r="C82" s="1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14"/>
      <c r="B83" s="15"/>
      <c r="C83" s="15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14"/>
      <c r="B84" s="15"/>
      <c r="C84" s="1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14"/>
      <c r="B85" s="15"/>
      <c r="C85" s="15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14"/>
      <c r="B86" s="15"/>
      <c r="C86" s="15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14"/>
      <c r="B87" s="15"/>
      <c r="C87" s="15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14"/>
      <c r="B88" s="15"/>
      <c r="C88" s="1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14"/>
      <c r="B89" s="15"/>
      <c r="C89" s="1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14"/>
      <c r="B90" s="15"/>
      <c r="C90" s="1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14"/>
      <c r="B91" s="15"/>
      <c r="C91" s="1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14"/>
      <c r="B92" s="15"/>
      <c r="C92" s="1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14"/>
      <c r="B93" s="15"/>
      <c r="C93" s="1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14"/>
      <c r="B94" s="15"/>
      <c r="C94" s="1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14"/>
      <c r="B95" s="15"/>
      <c r="C95" s="1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14"/>
      <c r="B96" s="15"/>
      <c r="C96" s="1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14"/>
      <c r="B97" s="15"/>
      <c r="C97" s="1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14"/>
      <c r="B98" s="15"/>
      <c r="C98" s="1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14"/>
      <c r="B99" s="15"/>
      <c r="C99" s="1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14"/>
      <c r="B100" s="15"/>
      <c r="C100" s="1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14"/>
      <c r="B101" s="15"/>
      <c r="C101" s="1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14"/>
      <c r="B102" s="15"/>
      <c r="C102" s="1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14"/>
      <c r="B103" s="15"/>
      <c r="C103" s="1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14"/>
      <c r="B104" s="15"/>
      <c r="C104" s="1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14"/>
      <c r="B105" s="15"/>
      <c r="C105" s="1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14"/>
      <c r="B106" s="15"/>
      <c r="C106" s="1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14"/>
      <c r="B107" s="15"/>
      <c r="C107" s="1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14"/>
      <c r="B108" s="15"/>
      <c r="C108" s="1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14"/>
      <c r="B109" s="15"/>
      <c r="C109" s="1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14"/>
      <c r="B110" s="15"/>
      <c r="C110" s="1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14"/>
      <c r="B111" s="15"/>
      <c r="C111" s="1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14"/>
      <c r="B112" s="15"/>
      <c r="C112" s="1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14"/>
      <c r="B113" s="15"/>
      <c r="C113" s="1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14"/>
      <c r="B114" s="15"/>
      <c r="C114" s="1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14"/>
      <c r="B115" s="15"/>
      <c r="C115" s="1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14"/>
      <c r="B116" s="15"/>
      <c r="C116" s="1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14"/>
      <c r="B117" s="15"/>
      <c r="C117" s="1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14"/>
      <c r="B118" s="15"/>
      <c r="C118" s="1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14"/>
      <c r="B119" s="15"/>
      <c r="C119" s="1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14"/>
      <c r="B120" s="15"/>
      <c r="C120" s="1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14"/>
      <c r="B121" s="15"/>
      <c r="C121" s="1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14"/>
      <c r="B122" s="15"/>
      <c r="C122" s="1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14"/>
      <c r="B123" s="15"/>
      <c r="C123" s="1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14"/>
      <c r="B124" s="15"/>
      <c r="C124" s="1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14"/>
      <c r="B125" s="15"/>
      <c r="C125" s="1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14"/>
      <c r="B126" s="15"/>
      <c r="C126" s="1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14"/>
      <c r="B127" s="15"/>
      <c r="C127" s="1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14"/>
      <c r="B128" s="15"/>
      <c r="C128" s="1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14"/>
      <c r="B129" s="15"/>
      <c r="C129" s="1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14"/>
      <c r="B130" s="15"/>
      <c r="C130" s="1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14"/>
      <c r="B131" s="15"/>
      <c r="C131" s="1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14"/>
      <c r="B132" s="15"/>
      <c r="C132" s="1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14"/>
      <c r="B133" s="15"/>
      <c r="C133" s="1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14"/>
      <c r="B134" s="15"/>
      <c r="C134" s="1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14"/>
      <c r="B135" s="15"/>
      <c r="C135" s="1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14"/>
      <c r="B136" s="15"/>
      <c r="C136" s="1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14"/>
      <c r="B137" s="15"/>
      <c r="C137" s="1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14"/>
      <c r="B138" s="15"/>
      <c r="C138" s="1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14"/>
      <c r="B139" s="15"/>
      <c r="C139" s="1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14"/>
      <c r="B140" s="15"/>
      <c r="C140" s="1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14"/>
      <c r="B141" s="15"/>
      <c r="C141" s="1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14"/>
      <c r="B142" s="15"/>
      <c r="C142" s="1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14"/>
      <c r="B143" s="15"/>
      <c r="C143" s="1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14"/>
      <c r="B144" s="15"/>
      <c r="C144" s="1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14"/>
      <c r="B145" s="15"/>
      <c r="C145" s="1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14"/>
      <c r="B146" s="15"/>
      <c r="C146" s="1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14"/>
      <c r="B147" s="15"/>
      <c r="C147" s="1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14"/>
      <c r="B148" s="15"/>
      <c r="C148" s="1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14"/>
      <c r="B149" s="15"/>
      <c r="C149" s="1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14"/>
      <c r="B150" s="15"/>
      <c r="C150" s="1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14"/>
      <c r="B151" s="15"/>
      <c r="C151" s="1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14"/>
      <c r="B152" s="15"/>
      <c r="C152" s="1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14"/>
      <c r="B153" s="15"/>
      <c r="C153" s="1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14"/>
      <c r="B154" s="15"/>
      <c r="C154" s="1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14"/>
      <c r="B155" s="15"/>
      <c r="C155" s="1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14"/>
      <c r="B156" s="15"/>
      <c r="C156" s="15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14"/>
      <c r="B157" s="15"/>
      <c r="C157" s="1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14"/>
      <c r="B158" s="15"/>
      <c r="C158" s="1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14"/>
      <c r="B159" s="15"/>
      <c r="C159" s="1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14"/>
      <c r="B160" s="15"/>
      <c r="C160" s="1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14"/>
      <c r="B161" s="15"/>
      <c r="C161" s="1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14"/>
      <c r="B162" s="15"/>
      <c r="C162" s="1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14"/>
      <c r="B163" s="15"/>
      <c r="C163" s="1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14"/>
      <c r="B164" s="15"/>
      <c r="C164" s="1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14"/>
      <c r="B165" s="15"/>
      <c r="C165" s="1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14"/>
      <c r="B166" s="15"/>
      <c r="C166" s="1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14"/>
      <c r="B167" s="15"/>
      <c r="C167" s="1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14"/>
      <c r="B168" s="15"/>
      <c r="C168" s="1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14"/>
      <c r="B169" s="15"/>
      <c r="C169" s="1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14"/>
      <c r="B170" s="15"/>
      <c r="C170" s="1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14"/>
      <c r="B171" s="15"/>
      <c r="C171" s="1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14"/>
      <c r="B172" s="15"/>
      <c r="C172" s="1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14"/>
      <c r="B173" s="15"/>
      <c r="C173" s="1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14"/>
      <c r="B174" s="15"/>
      <c r="C174" s="1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14"/>
      <c r="B175" s="15"/>
      <c r="C175" s="1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14"/>
      <c r="B176" s="15"/>
      <c r="C176" s="1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14"/>
      <c r="B177" s="15"/>
      <c r="C177" s="1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14"/>
      <c r="B178" s="15"/>
      <c r="C178" s="15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14"/>
      <c r="B179" s="15"/>
      <c r="C179" s="15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14"/>
      <c r="B180" s="15"/>
      <c r="C180" s="1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14"/>
      <c r="B181" s="15"/>
      <c r="C181" s="1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14"/>
      <c r="B182" s="15"/>
      <c r="C182" s="1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14"/>
      <c r="B183" s="15"/>
      <c r="C183" s="1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14"/>
      <c r="B184" s="15"/>
      <c r="C184" s="1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14"/>
      <c r="B185" s="15"/>
      <c r="C185" s="1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14"/>
      <c r="B186" s="15"/>
      <c r="C186" s="1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14"/>
      <c r="B187" s="15"/>
      <c r="C187" s="1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14"/>
      <c r="B188" s="15"/>
      <c r="C188" s="1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14"/>
      <c r="B189" s="15"/>
      <c r="C189" s="15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14"/>
      <c r="B190" s="15"/>
      <c r="C190" s="15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14"/>
      <c r="B191" s="15"/>
      <c r="C191" s="1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14"/>
      <c r="B192" s="15"/>
      <c r="C192" s="15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14"/>
      <c r="B193" s="15"/>
      <c r="C193" s="15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14"/>
      <c r="B194" s="15"/>
      <c r="C194" s="1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14"/>
      <c r="B195" s="15"/>
      <c r="C195" s="15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14"/>
      <c r="B196" s="15"/>
      <c r="C196" s="15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14"/>
      <c r="B197" s="15"/>
      <c r="C197" s="15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14"/>
      <c r="B198" s="15"/>
      <c r="C198" s="15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14"/>
      <c r="B199" s="15"/>
      <c r="C199" s="15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14"/>
      <c r="B200" s="15"/>
      <c r="C200" s="1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14"/>
      <c r="B201" s="15"/>
      <c r="C201" s="15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14"/>
      <c r="B202" s="15"/>
      <c r="C202" s="15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14"/>
      <c r="B203" s="15"/>
      <c r="C203" s="15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14"/>
      <c r="B204" s="15"/>
      <c r="C204" s="15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14"/>
      <c r="B205" s="15"/>
      <c r="C205" s="15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14"/>
      <c r="B206" s="15"/>
      <c r="C206" s="15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14"/>
      <c r="B207" s="15"/>
      <c r="C207" s="15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14"/>
      <c r="B208" s="15"/>
      <c r="C208" s="15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14"/>
      <c r="B209" s="15"/>
      <c r="C209" s="1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14"/>
      <c r="B210" s="15"/>
      <c r="C210" s="1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14"/>
      <c r="B211" s="15"/>
      <c r="C211" s="15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14"/>
      <c r="B212" s="15"/>
      <c r="C212" s="1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14"/>
      <c r="B213" s="15"/>
      <c r="C213" s="15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14"/>
      <c r="B214" s="15"/>
      <c r="C214" s="1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14"/>
      <c r="B215" s="15"/>
      <c r="C215" s="1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14"/>
      <c r="B216" s="15"/>
      <c r="C216" s="15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14"/>
      <c r="B217" s="15"/>
      <c r="C217" s="1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14"/>
      <c r="B218" s="15"/>
      <c r="C218" s="1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14"/>
      <c r="B219" s="15"/>
      <c r="C219" s="1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14"/>
      <c r="B220" s="15"/>
      <c r="C220" s="1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14"/>
      <c r="B221" s="15"/>
      <c r="C221" s="15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14"/>
      <c r="B222" s="15"/>
      <c r="C222" s="15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14"/>
      <c r="B223" s="15"/>
      <c r="C223" s="15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14"/>
      <c r="B224" s="15"/>
      <c r="C224" s="15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14"/>
      <c r="B225" s="15"/>
      <c r="C225" s="15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14"/>
      <c r="B226" s="15"/>
      <c r="C226" s="15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14"/>
      <c r="B227" s="15"/>
      <c r="C227" s="1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14"/>
      <c r="B228" s="15"/>
      <c r="C228" s="15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14"/>
      <c r="B229" s="15"/>
      <c r="C229" s="15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14"/>
      <c r="B230" s="15"/>
      <c r="C230" s="15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14"/>
      <c r="B231" s="15"/>
      <c r="C231" s="15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14"/>
      <c r="B232" s="15"/>
      <c r="C232" s="15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14"/>
      <c r="B233" s="15"/>
      <c r="C233" s="15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14"/>
      <c r="B234" s="15"/>
      <c r="C234" s="15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14"/>
      <c r="B235" s="15"/>
      <c r="C235" s="15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14"/>
      <c r="B236" s="15"/>
      <c r="C236" s="1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14"/>
      <c r="B237" s="15"/>
      <c r="C237" s="15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14"/>
      <c r="B238" s="15"/>
      <c r="C238" s="1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14"/>
      <c r="B239" s="15"/>
      <c r="C239" s="1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14"/>
      <c r="B240" s="15"/>
      <c r="C240" s="1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14"/>
      <c r="B241" s="15"/>
      <c r="C241" s="15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14"/>
      <c r="B242" s="15"/>
      <c r="C242" s="15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14"/>
      <c r="B243" s="15"/>
      <c r="C243" s="15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14"/>
      <c r="B244" s="15"/>
      <c r="C244" s="15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14"/>
      <c r="B245" s="15"/>
      <c r="C245" s="1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14"/>
      <c r="B246" s="15"/>
      <c r="C246" s="1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14"/>
      <c r="B247" s="15"/>
      <c r="C247" s="15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14"/>
      <c r="B248" s="15"/>
      <c r="C248" s="15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14"/>
      <c r="B249" s="15"/>
      <c r="C249" s="15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14"/>
      <c r="B250" s="15"/>
      <c r="C250" s="15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14"/>
      <c r="B251" s="15"/>
      <c r="C251" s="15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14"/>
      <c r="B252" s="15"/>
      <c r="C252" s="1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14"/>
      <c r="B253" s="15"/>
      <c r="C253" s="1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14"/>
      <c r="B254" s="15"/>
      <c r="C254" s="1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14"/>
      <c r="B255" s="15"/>
      <c r="C255" s="1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14"/>
      <c r="B256" s="15"/>
      <c r="C256" s="1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14"/>
      <c r="B257" s="15"/>
      <c r="C257" s="1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14"/>
      <c r="B258" s="15"/>
      <c r="C258" s="1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14"/>
      <c r="B259" s="15"/>
      <c r="C259" s="1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14"/>
      <c r="B260" s="15"/>
      <c r="C260" s="1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14"/>
      <c r="B261" s="15"/>
      <c r="C261" s="1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14"/>
      <c r="B262" s="15"/>
      <c r="C262" s="1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14"/>
      <c r="B263" s="15"/>
      <c r="C263" s="1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14"/>
      <c r="B264" s="15"/>
      <c r="C264" s="1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14"/>
      <c r="B265" s="15"/>
      <c r="C265" s="1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14"/>
      <c r="B266" s="15"/>
      <c r="C266" s="1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14"/>
      <c r="B267" s="15"/>
      <c r="C267" s="1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14"/>
      <c r="B268" s="15"/>
      <c r="C268" s="1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14"/>
      <c r="B269" s="15"/>
      <c r="C269" s="1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14"/>
      <c r="B270" s="15"/>
      <c r="C270" s="1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14"/>
      <c r="B271" s="15"/>
      <c r="C271" s="1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14"/>
      <c r="B272" s="15"/>
      <c r="C272" s="1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14"/>
      <c r="B273" s="15"/>
      <c r="C273" s="1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14"/>
      <c r="B274" s="15"/>
      <c r="C274" s="1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14"/>
      <c r="B275" s="15"/>
      <c r="C275" s="1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14"/>
      <c r="B276" s="15"/>
      <c r="C276" s="1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14"/>
      <c r="B277" s="15"/>
      <c r="C277" s="1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14"/>
      <c r="B278" s="15"/>
      <c r="C278" s="1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14"/>
      <c r="B279" s="15"/>
      <c r="C279" s="1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14"/>
      <c r="B280" s="15"/>
      <c r="C280" s="1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14"/>
      <c r="B281" s="15"/>
      <c r="C281" s="1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14"/>
      <c r="B282" s="15"/>
      <c r="C282" s="1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14"/>
      <c r="B283" s="15"/>
      <c r="C283" s="1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14"/>
      <c r="B284" s="15"/>
      <c r="C284" s="1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14"/>
      <c r="B285" s="15"/>
      <c r="C285" s="1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14"/>
      <c r="B286" s="15"/>
      <c r="C286" s="1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14"/>
      <c r="B287" s="15"/>
      <c r="C287" s="1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14"/>
      <c r="B288" s="15"/>
      <c r="C288" s="1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14"/>
      <c r="B289" s="15"/>
      <c r="C289" s="1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14"/>
      <c r="B290" s="15"/>
      <c r="C290" s="1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14"/>
      <c r="B291" s="15"/>
      <c r="C291" s="1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14"/>
      <c r="B292" s="15"/>
      <c r="C292" s="1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14"/>
      <c r="B293" s="15"/>
      <c r="C293" s="1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14"/>
      <c r="B294" s="15"/>
      <c r="C294" s="1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14"/>
      <c r="B295" s="15"/>
      <c r="C295" s="1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14"/>
      <c r="B296" s="15"/>
      <c r="C296" s="1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14"/>
      <c r="B297" s="15"/>
      <c r="C297" s="1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14"/>
      <c r="B298" s="15"/>
      <c r="C298" s="1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14"/>
      <c r="B299" s="15"/>
      <c r="C299" s="1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14"/>
      <c r="B300" s="15"/>
      <c r="C300" s="1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14"/>
      <c r="B301" s="15"/>
      <c r="C301" s="1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14"/>
      <c r="B302" s="15"/>
      <c r="C302" s="1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14"/>
      <c r="B303" s="15"/>
      <c r="C303" s="1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14"/>
      <c r="B304" s="15"/>
      <c r="C304" s="1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14"/>
      <c r="B305" s="15"/>
      <c r="C305" s="1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14"/>
      <c r="B306" s="15"/>
      <c r="C306" s="1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14"/>
      <c r="B307" s="15"/>
      <c r="C307" s="1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14"/>
      <c r="B308" s="15"/>
      <c r="C308" s="1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14"/>
      <c r="B309" s="15"/>
      <c r="C309" s="1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14"/>
      <c r="B310" s="15"/>
      <c r="C310" s="1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14"/>
      <c r="B311" s="15"/>
      <c r="C311" s="1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14"/>
      <c r="B312" s="15"/>
      <c r="C312" s="1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14"/>
      <c r="B313" s="15"/>
      <c r="C313" s="1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14"/>
      <c r="B314" s="15"/>
      <c r="C314" s="1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14"/>
      <c r="B315" s="15"/>
      <c r="C315" s="1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14"/>
      <c r="B316" s="15"/>
      <c r="C316" s="1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14"/>
      <c r="B317" s="15"/>
      <c r="C317" s="1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14"/>
      <c r="B318" s="15"/>
      <c r="C318" s="1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14"/>
      <c r="B319" s="15"/>
      <c r="C319" s="1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14"/>
      <c r="B320" s="15"/>
      <c r="C320" s="1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14"/>
      <c r="B321" s="15"/>
      <c r="C321" s="1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14"/>
      <c r="B322" s="15"/>
      <c r="C322" s="1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14"/>
      <c r="B323" s="15"/>
      <c r="C323" s="1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14"/>
      <c r="B324" s="15"/>
      <c r="C324" s="1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14"/>
      <c r="B325" s="15"/>
      <c r="C325" s="1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14"/>
      <c r="B326" s="15"/>
      <c r="C326" s="1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14"/>
      <c r="B327" s="15"/>
      <c r="C327" s="1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14"/>
      <c r="B328" s="15"/>
      <c r="C328" s="1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14"/>
      <c r="B329" s="15"/>
      <c r="C329" s="1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14"/>
      <c r="B330" s="15"/>
      <c r="C330" s="1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14"/>
      <c r="B331" s="15"/>
      <c r="C331" s="1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14"/>
      <c r="B332" s="15"/>
      <c r="C332" s="1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14"/>
      <c r="B333" s="15"/>
      <c r="C333" s="1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14"/>
      <c r="B334" s="15"/>
      <c r="C334" s="1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14"/>
      <c r="B335" s="15"/>
      <c r="C335" s="1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14"/>
      <c r="B336" s="15"/>
      <c r="C336" s="1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14"/>
      <c r="B337" s="15"/>
      <c r="C337" s="1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14"/>
      <c r="B338" s="15"/>
      <c r="C338" s="1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14"/>
      <c r="B339" s="15"/>
      <c r="C339" s="1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14"/>
      <c r="B340" s="15"/>
      <c r="C340" s="1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14"/>
      <c r="B341" s="15"/>
      <c r="C341" s="1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14"/>
      <c r="B342" s="15"/>
      <c r="C342" s="1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14"/>
      <c r="B343" s="15"/>
      <c r="C343" s="1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14"/>
      <c r="B344" s="15"/>
      <c r="C344" s="1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14"/>
      <c r="B345" s="15"/>
      <c r="C345" s="1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14"/>
      <c r="B346" s="15"/>
      <c r="C346" s="1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14"/>
      <c r="B347" s="15"/>
      <c r="C347" s="15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</sheetData>
  <mergeCells count="24">
    <mergeCell ref="A1:N1"/>
    <mergeCell ref="A2:N2"/>
    <mergeCell ref="A3:N3"/>
    <mergeCell ref="A4:N4"/>
    <mergeCell ref="A5:A9"/>
    <mergeCell ref="B5:B9"/>
    <mergeCell ref="C5:E5"/>
    <mergeCell ref="F5:H6"/>
    <mergeCell ref="L5:M5"/>
    <mergeCell ref="J8:J9"/>
    <mergeCell ref="K8:K9"/>
    <mergeCell ref="N5:N9"/>
    <mergeCell ref="C6:C9"/>
    <mergeCell ref="D6:E6"/>
    <mergeCell ref="J6:K7"/>
    <mergeCell ref="L6:L9"/>
    <mergeCell ref="M6:M9"/>
    <mergeCell ref="D7:D9"/>
    <mergeCell ref="B37:E37"/>
    <mergeCell ref="I5:I9"/>
    <mergeCell ref="E7:E9"/>
    <mergeCell ref="F7:F9"/>
    <mergeCell ref="G7:G9"/>
    <mergeCell ref="H7:H9"/>
  </mergeCells>
  <pageMargins left="0.7" right="0.7" top="0.75" bottom="0.75" header="0.3" footer="0.3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NQ</vt:lpstr>
      <vt:lpstr>'BIEU NQ'!Print_Area</vt:lpstr>
      <vt:lpstr>'BIEU NQ'!Print_Titles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2024-06-07T07:24:39Z</cp:lastPrinted>
  <dcterms:created xsi:type="dcterms:W3CDTF">2021-11-25T08:29:28Z</dcterms:created>
  <dcterms:modified xsi:type="dcterms:W3CDTF">2024-06-14T10:15:44Z</dcterms:modified>
</cp:coreProperties>
</file>