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UBND TINH" sheetId="1" r:id="rId1"/>
    <sheet name="PHAN KY" sheetId="2" r:id="rId2"/>
    <sheet name="Sheet3" sheetId="3" r:id="rId3"/>
  </sheets>
  <calcPr calcId="145621"/>
</workbook>
</file>

<file path=xl/calcChain.xml><?xml version="1.0" encoding="utf-8"?>
<calcChain xmlns="http://schemas.openxmlformats.org/spreadsheetml/2006/main">
  <c r="F60" i="1"/>
  <c r="F59"/>
  <c r="F58"/>
  <c r="F57"/>
  <c r="L61" i="2"/>
  <c r="J61"/>
  <c r="F61"/>
  <c r="F48"/>
  <c r="F49"/>
  <c r="F50"/>
  <c r="F51"/>
  <c r="F52"/>
  <c r="F53"/>
  <c r="F54"/>
  <c r="F55"/>
  <c r="F56"/>
  <c r="F57"/>
  <c r="F58"/>
  <c r="F60"/>
  <c r="F62"/>
  <c r="F47"/>
  <c r="F46"/>
  <c r="F59"/>
  <c r="F45"/>
  <c r="J60"/>
  <c r="J62"/>
  <c r="L62"/>
  <c r="H62"/>
  <c r="L60"/>
  <c r="L59"/>
  <c r="H60"/>
  <c r="J59"/>
  <c r="J12"/>
  <c r="F56" i="1"/>
  <c r="F55"/>
  <c r="F54"/>
  <c r="F53"/>
  <c r="F52"/>
  <c r="F51"/>
  <c r="F50"/>
  <c r="F49"/>
  <c r="F48"/>
  <c r="F47"/>
  <c r="F46"/>
  <c r="F45"/>
  <c r="F44"/>
  <c r="L54" i="2"/>
  <c r="J54"/>
  <c r="H54"/>
  <c r="L55"/>
  <c r="J55"/>
  <c r="H55"/>
  <c r="L56"/>
  <c r="J56"/>
  <c r="H56"/>
  <c r="L53"/>
  <c r="J53"/>
  <c r="H53"/>
  <c r="H52"/>
  <c r="L52"/>
  <c r="J52"/>
  <c r="L51"/>
  <c r="J51"/>
  <c r="H51"/>
  <c r="L57"/>
  <c r="J57"/>
  <c r="H57"/>
  <c r="L50"/>
  <c r="J50"/>
  <c r="H50"/>
  <c r="L11"/>
  <c r="F32" i="1"/>
  <c r="F31"/>
  <c r="F30"/>
  <c r="F29"/>
  <c r="F28"/>
  <c r="F27"/>
  <c r="L34" i="2"/>
  <c r="J34"/>
  <c r="F34"/>
  <c r="L33"/>
  <c r="L32"/>
  <c r="J33"/>
  <c r="H33"/>
  <c r="F33"/>
  <c r="J32"/>
  <c r="H32"/>
  <c r="F32"/>
  <c r="L31"/>
  <c r="J31"/>
  <c r="H31"/>
  <c r="F31"/>
  <c r="H30"/>
  <c r="L30"/>
  <c r="J30"/>
  <c r="F30"/>
  <c r="L48"/>
  <c r="J48"/>
  <c r="H48"/>
  <c r="F41" i="1"/>
  <c r="L43" i="2"/>
  <c r="J43"/>
  <c r="H43"/>
  <c r="F43"/>
  <c r="F43" i="1"/>
  <c r="F42"/>
  <c r="F40"/>
  <c r="F39"/>
  <c r="F38"/>
  <c r="F37"/>
  <c r="F36"/>
  <c r="F35"/>
  <c r="F34"/>
  <c r="F33"/>
  <c r="F26"/>
  <c r="F25"/>
  <c r="F24"/>
  <c r="F23"/>
  <c r="F22"/>
  <c r="F21"/>
  <c r="F20"/>
  <c r="F19"/>
  <c r="F18"/>
  <c r="F17"/>
  <c r="F16"/>
  <c r="F15"/>
  <c r="F14"/>
  <c r="F13"/>
  <c r="L17" i="2"/>
  <c r="J17"/>
  <c r="H17"/>
  <c r="F17"/>
  <c r="L44"/>
  <c r="J44"/>
  <c r="H44"/>
  <c r="F44"/>
  <c r="L42"/>
  <c r="J42"/>
  <c r="H42"/>
  <c r="F42"/>
  <c r="L41"/>
  <c r="J41"/>
  <c r="H41"/>
  <c r="F41"/>
  <c r="L40"/>
  <c r="J40"/>
  <c r="H40"/>
  <c r="F40"/>
  <c r="L39"/>
  <c r="J39"/>
  <c r="H39"/>
  <c r="F39"/>
  <c r="L38"/>
  <c r="J38"/>
  <c r="H38"/>
  <c r="F38"/>
  <c r="L37"/>
  <c r="J37"/>
  <c r="H37"/>
  <c r="F37"/>
  <c r="L36"/>
  <c r="J36"/>
  <c r="H36"/>
  <c r="F36"/>
  <c r="L35"/>
  <c r="J35"/>
  <c r="H35"/>
  <c r="F35"/>
  <c r="L29"/>
  <c r="J29"/>
  <c r="H29"/>
  <c r="F29"/>
  <c r="L28"/>
  <c r="J28"/>
  <c r="H28"/>
  <c r="F28"/>
  <c r="L27"/>
  <c r="J27"/>
  <c r="H27"/>
  <c r="F27"/>
  <c r="L26"/>
  <c r="J26"/>
  <c r="H26"/>
  <c r="F26"/>
  <c r="L25"/>
  <c r="J25"/>
  <c r="H25"/>
  <c r="F25"/>
  <c r="L24"/>
  <c r="J24"/>
  <c r="H24"/>
  <c r="F24"/>
  <c r="L23"/>
  <c r="J23"/>
  <c r="H23"/>
  <c r="F23"/>
  <c r="L22"/>
  <c r="J22"/>
  <c r="H22"/>
  <c r="F22"/>
  <c r="L21"/>
  <c r="J21"/>
  <c r="H21"/>
  <c r="F21"/>
  <c r="L20"/>
  <c r="J20"/>
  <c r="H20"/>
  <c r="F20"/>
  <c r="L19"/>
  <c r="J19"/>
  <c r="H19"/>
  <c r="F19"/>
  <c r="L18"/>
  <c r="J18"/>
  <c r="H18"/>
  <c r="F18"/>
  <c r="L16"/>
  <c r="J16"/>
  <c r="H16"/>
  <c r="F16"/>
  <c r="L15"/>
  <c r="J15"/>
  <c r="H15"/>
  <c r="F15"/>
  <c r="J14"/>
  <c r="L14"/>
  <c r="F12" i="1"/>
  <c r="F14" i="2"/>
  <c r="H14"/>
  <c r="F11" i="1"/>
  <c r="F10"/>
  <c r="F9"/>
  <c r="L13" i="2"/>
  <c r="J13"/>
  <c r="H13"/>
  <c r="L12"/>
  <c r="H12"/>
  <c r="J11"/>
  <c r="J10"/>
  <c r="F13"/>
  <c r="F12"/>
  <c r="F11"/>
  <c r="L10"/>
  <c r="F10"/>
  <c r="F8" i="1"/>
  <c r="L58" i="2"/>
  <c r="J58"/>
  <c r="H58"/>
  <c r="L47"/>
  <c r="L49"/>
  <c r="J49"/>
  <c r="H49"/>
  <c r="J47"/>
  <c r="H47"/>
  <c r="H9"/>
  <c r="J9"/>
  <c r="L9"/>
  <c r="H8"/>
  <c r="F9"/>
  <c r="F8"/>
  <c r="J46"/>
  <c r="J45"/>
  <c r="L46"/>
  <c r="H46"/>
  <c r="H45"/>
  <c r="H7"/>
  <c r="L7"/>
  <c r="F7"/>
  <c r="F63"/>
  <c r="J7"/>
  <c r="L63"/>
  <c r="L45"/>
  <c r="J63"/>
  <c r="H63"/>
  <c r="F64"/>
  <c r="F7" i="1"/>
  <c r="F6"/>
  <c r="F5"/>
  <c r="F61"/>
  <c r="I7"/>
</calcChain>
</file>

<file path=xl/sharedStrings.xml><?xml version="1.0" encoding="utf-8"?>
<sst xmlns="http://schemas.openxmlformats.org/spreadsheetml/2006/main" count="255" uniqueCount="87">
  <si>
    <t>STT</t>
  </si>
  <si>
    <t>Thành tiền</t>
  </si>
  <si>
    <t>Công tác thực hiện</t>
  </si>
  <si>
    <t xml:space="preserve">Đơn vị tính </t>
  </si>
  <si>
    <t>Số lượng</t>
  </si>
  <si>
    <t>Đơn giá</t>
  </si>
  <si>
    <t>I</t>
  </si>
  <si>
    <t>Lớp</t>
  </si>
  <si>
    <t>II</t>
  </si>
  <si>
    <t>Máy bơm chữa cháy</t>
  </si>
  <si>
    <t>Vòi chữa cháy D65</t>
  </si>
  <si>
    <t>Vòi chữa cháy D50</t>
  </si>
  <si>
    <t>Ống hút chữa cháy</t>
  </si>
  <si>
    <t xml:space="preserve">Lăng chữa cháy D65 </t>
  </si>
  <si>
    <t>Lăng chữa cháy D50</t>
  </si>
  <si>
    <t>Chất tạo bọt</t>
  </si>
  <si>
    <t>Quần áo cách nhiệt</t>
  </si>
  <si>
    <t>Quần áo chống hóa chất</t>
  </si>
  <si>
    <t>Găng tay cách điện</t>
  </si>
  <si>
    <t>Ủng cách điện</t>
  </si>
  <si>
    <t>Quần áo chữa cháy</t>
  </si>
  <si>
    <t>Mũ chữa cháy</t>
  </si>
  <si>
    <t>Ủng chữa cháy</t>
  </si>
  <si>
    <t>Găng tay chữa cháy</t>
  </si>
  <si>
    <t>Thắt lưng chữa cháy</t>
  </si>
  <si>
    <t>Đệm cứu người</t>
  </si>
  <si>
    <t>Thang chữa cháy, cứu nạn</t>
  </si>
  <si>
    <t>Đai cứu hộ</t>
  </si>
  <si>
    <t>Bộ phương tiện, thiết bị phục vụ cứu hộ trên cao</t>
  </si>
  <si>
    <t>Trang thiết bị cá nhân phục vụ cứu hộ dưới nước</t>
  </si>
  <si>
    <t>Ròng rọc đôi loại 50kN, có móc treo bên dưới</t>
  </si>
  <si>
    <t>Ròng rọc đôi loại 70kN,</t>
  </si>
  <si>
    <t>Ròng rọc đơn loại 50kN, có móc treo bên dưới</t>
  </si>
  <si>
    <t>Thiết bị hãm dây</t>
  </si>
  <si>
    <t>Dụng cụ bảo vệ dây cứu nạn cứu hộ</t>
  </si>
  <si>
    <t>Chiếc</t>
  </si>
  <si>
    <t>Cuộn</t>
  </si>
  <si>
    <t>Lít</t>
  </si>
  <si>
    <t>Bộ</t>
  </si>
  <si>
    <t>Đôi</t>
  </si>
  <si>
    <t>Cái</t>
  </si>
  <si>
    <t>Lần</t>
  </si>
  <si>
    <t>III</t>
  </si>
  <si>
    <t>Kinh phí thực tập phương án chữa cháy và CNCH cấp tỉnh</t>
  </si>
  <si>
    <t>IV</t>
  </si>
  <si>
    <t>Kinh phí phục vụ tuyên truyền hàng năm</t>
  </si>
  <si>
    <t>Đơn vị: Đồng</t>
  </si>
  <si>
    <t>Phân kỳ thực hiện giai đoạn 2023-2025</t>
  </si>
  <si>
    <t>Kinh phí tổ chức các hoạt động hưởng ứng ngày 4/10 hằng năm</t>
  </si>
  <si>
    <t>Băng zôn, khẩu hiệu, tờ rơi (01 năm/lần)</t>
  </si>
  <si>
    <t>Kinh phí biên soạn và phát hành tài liệu tuyên truyền về PCCC (cấp cho 129 bộ cho 129 xã, 10 bộ Công an cấp huyện, 05 bộ Công an cấp tỉnh, 06 bộ PC07)</t>
  </si>
  <si>
    <t xml:space="preserve">Kinh phí thực tập phương án chữa cháy và CNCH </t>
  </si>
  <si>
    <t>A</t>
  </si>
  <si>
    <t xml:space="preserve"> Nguồn vốn sự nghiệp thực hiện đề án</t>
  </si>
  <si>
    <t xml:space="preserve">Kinh phí mua sắm trang bị phương tiện PCCC và CNCH trong giai đoạn 2023 - 2025 </t>
  </si>
  <si>
    <t>B</t>
  </si>
  <si>
    <t xml:space="preserve"> Nguồn vốn đầu tư công thực hiện đề án</t>
  </si>
  <si>
    <t>Tổng nguồn vốn (A+B)</t>
  </si>
  <si>
    <t xml:space="preserve">Tổng cộng </t>
  </si>
  <si>
    <t>Tổng cộng (A+B)</t>
  </si>
  <si>
    <t>Phụ lục IIA: Phân kỳ thực hiện đề án trong giai đoạn 2023 - 2025 bằng nguồn kinh phí do tỉnh hỗ trợ</t>
  </si>
  <si>
    <t>Thiết bị thử, kiểm tra đầu báo cháy (khí, khói, nhiệt, lửa,...)</t>
  </si>
  <si>
    <t>Thiết bị đo điện trở hệ thống chống sét</t>
  </si>
  <si>
    <t>Thiết bị đo độ ẩm không khí, tốc độ gió, nhiệt độ</t>
  </si>
  <si>
    <t>Thiết bị đo lưu lượng chất lỏng (đo xác định thông số vận tốc, áp lực dòng chảy)</t>
  </si>
  <si>
    <t>Thiết bị đo nồng độ bụi</t>
  </si>
  <si>
    <t>Thiết bị đo nồng độ khí nguy hiểm cháy, nổ</t>
  </si>
  <si>
    <t>Máy phát điện dự phòng 3kW</t>
  </si>
  <si>
    <t>Máy chiếu phục vụ tuyên truyền</t>
  </si>
  <si>
    <t>Ống tụt cứu người loại 50m</t>
  </si>
  <si>
    <t>Thiết bị cảm biến sử dụng sóng Radio tìm kiếm người bị nạn</t>
  </si>
  <si>
    <t>Bể chứa nước di động 6m3</t>
  </si>
  <si>
    <t>Bộ thiết bị lặn</t>
  </si>
  <si>
    <t>Hệ thống đèn chiếu sáng di động (có máy phát điện)</t>
  </si>
  <si>
    <t>Mặt nạ phòng độc cách ly</t>
  </si>
  <si>
    <t>Máy nạp khí sạch</t>
  </si>
  <si>
    <t>Quạt thổi khói</t>
  </si>
  <si>
    <t>Kinh phí biên soạn và cấp tài liệu tuyên truyền, kỹ năng về PCCC (cấp cho 129 bộ cho 129 xã, 10 bộ Công an cấp huyện, 05 bộ Công an cấp tỉnh, 06 bộ PC07)</t>
  </si>
  <si>
    <t>Máy bơm chữa cháy kèm theo 02 bộ phụ kiện lăng vòi</t>
  </si>
  <si>
    <t>Xây dựng, cải tạo và sửa chữa trụ sở làm việc, tháp tập 5 tầng Phòng Cảnh sát PCCC và CNCH</t>
  </si>
  <si>
    <t>Xây dựng, cải tạo và sửa chữa Đội Cảnh sát PCCC và CNCH khu vực thị xã Mường Lay</t>
  </si>
  <si>
    <t>Xây dựng, cải tạo và sửa chữa Đội Cảnh sát PCCC và CNCH khu vực huyện Tuần Giáo</t>
  </si>
  <si>
    <t>Kinh phí hỗ trợ tập huấn nghiệp vụ PCCC và CNCH cho lực lượng Cảnh sát PCCC và CNCH và Công an cấp xã</t>
  </si>
  <si>
    <t>Kinh phí xây dựng, cải tạo và sửa chữa trụ sở làm việc</t>
  </si>
  <si>
    <t xml:space="preserve">Phụ lục I
Kinh phí thực hiện Đề án trong giai đoạn 2023 - 2025 bằng nguồn kinh phí do tỉnh hỗ trợ
</t>
  </si>
  <si>
    <t xml:space="preserve">(Kèm theo Đề án Nâng cao năng lực cho lực lượng Cảnh sát phòng cháy, chữa cháy và 
cứu nạn, cứu hộ Công an tỉnh Điện Biên giai đoạn năm 2023 - 2025)
</t>
  </si>
  <si>
    <t>`</t>
  </si>
</sst>
</file>

<file path=xl/styles.xml><?xml version="1.0" encoding="utf-8"?>
<styleSheet xmlns="http://schemas.openxmlformats.org/spreadsheetml/2006/main">
  <numFmts count="2">
    <numFmt numFmtId="164" formatCode="_(* #,##0.00_);_(* \(#,##0.00\);_(* &quot;-&quot;??_);_(@_)"/>
    <numFmt numFmtId="165" formatCode="_(* #,##0_);_(* \(#,##0\);_(* &quot;-&quot;??_);_(@_)"/>
  </numFmts>
  <fonts count="12">
    <font>
      <sz val="11"/>
      <color theme="1"/>
      <name val="Calibri"/>
      <family val="2"/>
      <scheme val="minor"/>
    </font>
    <font>
      <sz val="11"/>
      <color indexed="8"/>
      <name val="Calibri"/>
      <family val="2"/>
    </font>
    <font>
      <sz val="12"/>
      <color indexed="8"/>
      <name val="Times New Roman"/>
      <family val="1"/>
    </font>
    <font>
      <b/>
      <sz val="12"/>
      <color indexed="8"/>
      <name val="Times New Roman"/>
      <family val="1"/>
    </font>
    <font>
      <b/>
      <sz val="13"/>
      <color indexed="8"/>
      <name val="Times New Roman"/>
      <family val="1"/>
    </font>
    <font>
      <i/>
      <sz val="12"/>
      <color indexed="8"/>
      <name val="Times New Roman"/>
      <family val="1"/>
    </font>
    <font>
      <sz val="12"/>
      <color indexed="8"/>
      <name val="Times New Roman"/>
      <family val="1"/>
    </font>
    <font>
      <b/>
      <sz val="8"/>
      <color indexed="8"/>
      <name val="Times New Roman"/>
      <family val="1"/>
    </font>
    <font>
      <sz val="8"/>
      <color indexed="8"/>
      <name val="Times New Roman"/>
      <family val="1"/>
    </font>
    <font>
      <i/>
      <sz val="8"/>
      <color indexed="8"/>
      <name val="Times New Roman"/>
      <family val="1"/>
    </font>
    <font>
      <sz val="8"/>
      <color indexed="8"/>
      <name val="Times New Roman"/>
      <family val="1"/>
    </font>
    <font>
      <b/>
      <sz val="9"/>
      <color indexed="8"/>
      <name val="Times New Roman"/>
      <family val="1"/>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49">
    <xf numFmtId="0" fontId="0" fillId="0" borderId="0" xfId="0"/>
    <xf numFmtId="0" fontId="3" fillId="2" borderId="1" xfId="0" applyFont="1" applyFill="1" applyBorder="1" applyAlignment="1">
      <alignment horizontal="center" vertical="center" wrapText="1"/>
    </xf>
    <xf numFmtId="0" fontId="3" fillId="0" borderId="2" xfId="0" applyFont="1" applyBorder="1" applyAlignment="1">
      <alignment vertical="center" wrapText="1"/>
    </xf>
    <xf numFmtId="165" fontId="3" fillId="2" borderId="1" xfId="1" applyNumberFormat="1" applyFont="1" applyFill="1" applyBorder="1" applyAlignment="1">
      <alignment horizontal="center" vertical="center" wrapText="1"/>
    </xf>
    <xf numFmtId="0" fontId="6" fillId="2" borderId="2" xfId="0" applyFont="1" applyFill="1" applyBorder="1" applyAlignment="1">
      <alignment vertical="center" wrapText="1"/>
    </xf>
    <xf numFmtId="0" fontId="2" fillId="0" borderId="2"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0" xfId="0" applyFont="1" applyAlignment="1">
      <alignment wrapText="1"/>
    </xf>
    <xf numFmtId="0" fontId="2" fillId="0" borderId="0" xfId="0" applyFont="1" applyAlignment="1">
      <alignment wrapText="1"/>
    </xf>
    <xf numFmtId="165" fontId="3" fillId="0" borderId="1" xfId="1" applyNumberFormat="1" applyFont="1" applyBorder="1" applyAlignment="1">
      <alignment horizontal="center" vertical="center" wrapText="1"/>
    </xf>
    <xf numFmtId="165" fontId="3" fillId="0" borderId="3" xfId="0" applyNumberFormat="1" applyFont="1" applyBorder="1" applyAlignment="1">
      <alignment vertical="center" wrapText="1"/>
    </xf>
    <xf numFmtId="165" fontId="3" fillId="0" borderId="1" xfId="0" applyNumberFormat="1" applyFont="1" applyBorder="1" applyAlignment="1">
      <alignment horizontal="center" vertical="center" wrapText="1"/>
    </xf>
    <xf numFmtId="165" fontId="2" fillId="0" borderId="0" xfId="1" applyNumberFormat="1" applyFont="1" applyAlignment="1">
      <alignment wrapText="1"/>
    </xf>
    <xf numFmtId="0" fontId="3" fillId="0" borderId="2" xfId="0" applyFont="1" applyBorder="1" applyAlignment="1">
      <alignment horizontal="left" vertical="center" wrapText="1"/>
    </xf>
    <xf numFmtId="165" fontId="3" fillId="0" borderId="1" xfId="0" applyNumberFormat="1" applyFont="1" applyBorder="1" applyAlignment="1">
      <alignment wrapText="1"/>
    </xf>
    <xf numFmtId="0" fontId="5" fillId="0" borderId="0" xfId="0" applyFont="1" applyBorder="1" applyAlignment="1">
      <alignment horizontal="center" vertical="center" wrapText="1"/>
    </xf>
    <xf numFmtId="164" fontId="2" fillId="0" borderId="0" xfId="0" applyNumberFormat="1" applyFont="1" applyAlignment="1">
      <alignment wrapText="1"/>
    </xf>
    <xf numFmtId="0" fontId="8" fillId="0" borderId="0" xfId="0" applyFont="1" applyAlignment="1"/>
    <xf numFmtId="0" fontId="9" fillId="0" borderId="0"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165" fontId="7" fillId="0" borderId="1" xfId="1" applyNumberFormat="1" applyFont="1" applyBorder="1" applyAlignment="1">
      <alignment horizontal="center" vertical="center"/>
    </xf>
    <xf numFmtId="165" fontId="7" fillId="0" borderId="3" xfId="0" applyNumberFormat="1" applyFont="1" applyBorder="1" applyAlignment="1">
      <alignment vertical="center"/>
    </xf>
    <xf numFmtId="165" fontId="7" fillId="0" borderId="1" xfId="0" applyNumberFormat="1"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7" fillId="0" borderId="1" xfId="0" applyFont="1" applyBorder="1" applyAlignment="1">
      <alignment vertical="center"/>
    </xf>
    <xf numFmtId="0" fontId="8" fillId="0" borderId="1" xfId="0" applyFont="1" applyBorder="1" applyAlignment="1"/>
    <xf numFmtId="0" fontId="8" fillId="0" borderId="2" xfId="0" applyFont="1" applyBorder="1" applyAlignment="1">
      <alignment horizontal="center" vertical="center"/>
    </xf>
    <xf numFmtId="0" fontId="8" fillId="0" borderId="2" xfId="0" applyFont="1" applyBorder="1" applyAlignment="1">
      <alignment horizontal="justify" vertical="center"/>
    </xf>
    <xf numFmtId="0" fontId="8" fillId="0" borderId="1" xfId="0" applyFont="1" applyBorder="1" applyAlignment="1">
      <alignment horizontal="center" vertical="center"/>
    </xf>
    <xf numFmtId="165" fontId="8" fillId="0" borderId="3" xfId="1" applyNumberFormat="1" applyFont="1" applyBorder="1" applyAlignment="1">
      <alignment vertical="center"/>
    </xf>
    <xf numFmtId="165" fontId="8" fillId="0" borderId="1" xfId="0" applyNumberFormat="1" applyFont="1" applyBorder="1" applyAlignment="1">
      <alignment vertical="center"/>
    </xf>
    <xf numFmtId="165" fontId="8" fillId="0" borderId="1" xfId="0" applyNumberFormat="1" applyFont="1" applyBorder="1" applyAlignment="1">
      <alignment horizontal="center" vertical="center"/>
    </xf>
    <xf numFmtId="165" fontId="8" fillId="2" borderId="1" xfId="1" applyNumberFormat="1" applyFont="1" applyFill="1" applyBorder="1" applyAlignment="1">
      <alignment horizontal="center" vertical="center"/>
    </xf>
    <xf numFmtId="165" fontId="8" fillId="0" borderId="1" xfId="1" applyNumberFormat="1" applyFont="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justify" vertical="center"/>
    </xf>
    <xf numFmtId="0" fontId="10" fillId="2" borderId="2" xfId="0" applyFont="1" applyFill="1" applyBorder="1" applyAlignment="1">
      <alignment vertical="center" wrapText="1"/>
    </xf>
    <xf numFmtId="165" fontId="10" fillId="2" borderId="1" xfId="1" applyNumberFormat="1" applyFont="1" applyFill="1" applyBorder="1" applyAlignment="1">
      <alignment horizontal="center" vertical="center"/>
    </xf>
    <xf numFmtId="0" fontId="8" fillId="2" borderId="1" xfId="0" applyFont="1" applyFill="1" applyBorder="1" applyAlignment="1">
      <alignment horizontal="center"/>
    </xf>
    <xf numFmtId="0" fontId="10" fillId="2" borderId="2" xfId="0" applyFont="1" applyFill="1" applyBorder="1" applyAlignment="1">
      <alignment vertical="center"/>
    </xf>
    <xf numFmtId="0" fontId="7" fillId="0" borderId="1" xfId="0" applyFont="1" applyBorder="1" applyAlignment="1">
      <alignment vertical="center" wrapText="1"/>
    </xf>
    <xf numFmtId="0" fontId="8" fillId="0" borderId="2" xfId="0" applyFont="1" applyBorder="1" applyAlignment="1">
      <alignment horizontal="left" vertical="center" wrapText="1"/>
    </xf>
    <xf numFmtId="165" fontId="8" fillId="0" borderId="3" xfId="0" applyNumberFormat="1" applyFont="1" applyBorder="1" applyAlignment="1">
      <alignment vertical="center"/>
    </xf>
    <xf numFmtId="165" fontId="8" fillId="0" borderId="0" xfId="0" applyNumberFormat="1" applyFont="1" applyAlignment="1"/>
    <xf numFmtId="0" fontId="2" fillId="0" borderId="1" xfId="0" applyFont="1" applyBorder="1" applyAlignment="1">
      <alignment horizontal="center" vertical="center"/>
    </xf>
    <xf numFmtId="0" fontId="2" fillId="0" borderId="2" xfId="0" applyFont="1" applyBorder="1" applyAlignment="1">
      <alignment horizontal="left" vertical="center" wrapText="1"/>
    </xf>
    <xf numFmtId="165" fontId="2" fillId="0" borderId="1" xfId="1" applyNumberFormat="1" applyFont="1" applyBorder="1" applyAlignment="1">
      <alignment horizontal="center" vertical="center"/>
    </xf>
    <xf numFmtId="165" fontId="2" fillId="0" borderId="3" xfId="0" applyNumberFormat="1" applyFont="1" applyBorder="1" applyAlignment="1">
      <alignment vertical="center"/>
    </xf>
    <xf numFmtId="0" fontId="3" fillId="0" borderId="2" xfId="0" applyFont="1" applyBorder="1" applyAlignment="1">
      <alignment horizontal="center" vertical="center" wrapText="1"/>
    </xf>
    <xf numFmtId="0" fontId="7" fillId="2" borderId="4" xfId="0" applyFont="1" applyFill="1" applyBorder="1" applyAlignment="1">
      <alignment horizontal="center" vertical="center" wrapText="1"/>
    </xf>
    <xf numFmtId="0" fontId="8" fillId="0" borderId="1" xfId="0" applyFont="1" applyBorder="1" applyAlignment="1">
      <alignment horizontal="center" vertical="center" wrapText="1"/>
    </xf>
    <xf numFmtId="165" fontId="8" fillId="0" borderId="1" xfId="1" applyNumberFormat="1" applyFont="1" applyBorder="1" applyAlignment="1">
      <alignment horizontal="center" vertical="center" wrapText="1"/>
    </xf>
    <xf numFmtId="0" fontId="8" fillId="0" borderId="0" xfId="0" applyFont="1" applyAlignment="1">
      <alignment wrapText="1"/>
    </xf>
    <xf numFmtId="165" fontId="8" fillId="0" borderId="0" xfId="0" applyNumberFormat="1" applyFont="1" applyAlignment="1">
      <alignment wrapText="1"/>
    </xf>
    <xf numFmtId="0" fontId="8" fillId="2" borderId="1" xfId="0" applyFont="1" applyFill="1" applyBorder="1" applyAlignment="1">
      <alignment horizontal="center" vertical="center"/>
    </xf>
    <xf numFmtId="0" fontId="11" fillId="0" borderId="2" xfId="0" applyFont="1" applyBorder="1" applyAlignment="1">
      <alignment horizontal="center" vertical="center"/>
    </xf>
    <xf numFmtId="165" fontId="7" fillId="0" borderId="3" xfId="0" applyNumberFormat="1" applyFont="1" applyBorder="1" applyAlignment="1">
      <alignment vertical="center" wrapText="1"/>
    </xf>
    <xf numFmtId="165" fontId="7" fillId="0" borderId="1" xfId="0" applyNumberFormat="1" applyFont="1" applyBorder="1" applyAlignment="1">
      <alignment vertical="center" wrapText="1"/>
    </xf>
    <xf numFmtId="0" fontId="7" fillId="2" borderId="1" xfId="0" applyFont="1" applyFill="1" applyBorder="1" applyAlignment="1">
      <alignment vertical="center" wrapText="1"/>
    </xf>
    <xf numFmtId="0" fontId="7" fillId="2" borderId="0" xfId="0" applyFont="1" applyFill="1" applyBorder="1" applyAlignment="1">
      <alignment vertical="center" wrapText="1"/>
    </xf>
    <xf numFmtId="0" fontId="2" fillId="0" borderId="0" xfId="0" applyFont="1" applyBorder="1" applyAlignment="1">
      <alignment wrapText="1"/>
    </xf>
    <xf numFmtId="0" fontId="2" fillId="0" borderId="2" xfId="0" applyFont="1" applyBorder="1" applyAlignment="1">
      <alignment horizontal="justify" vertical="center"/>
    </xf>
    <xf numFmtId="0" fontId="2" fillId="0" borderId="2" xfId="0" applyFont="1" applyBorder="1" applyAlignment="1">
      <alignment horizontal="center" vertical="center"/>
    </xf>
    <xf numFmtId="165" fontId="2" fillId="2" borderId="1" xfId="1" applyNumberFormat="1" applyFont="1" applyFill="1" applyBorder="1" applyAlignment="1">
      <alignment horizontal="center" vertical="center"/>
    </xf>
    <xf numFmtId="165" fontId="2" fillId="0" borderId="1" xfId="0" applyNumberFormat="1" applyFont="1" applyBorder="1" applyAlignment="1">
      <alignment vertical="center"/>
    </xf>
    <xf numFmtId="0" fontId="2" fillId="2" borderId="2" xfId="0" applyFont="1" applyFill="1" applyBorder="1" applyAlignment="1">
      <alignment horizontal="justify" vertical="center"/>
    </xf>
    <xf numFmtId="165" fontId="6" fillId="2" borderId="1" xfId="1" applyNumberFormat="1" applyFont="1" applyFill="1" applyBorder="1" applyAlignment="1">
      <alignment horizontal="center" vertical="center"/>
    </xf>
    <xf numFmtId="0" fontId="6" fillId="2" borderId="2" xfId="0" applyFont="1" applyFill="1" applyBorder="1" applyAlignment="1">
      <alignment vertical="center"/>
    </xf>
    <xf numFmtId="165" fontId="7" fillId="2" borderId="1" xfId="0" applyNumberFormat="1" applyFont="1" applyFill="1" applyBorder="1" applyAlignment="1">
      <alignment vertical="center" wrapText="1"/>
    </xf>
    <xf numFmtId="165" fontId="3" fillId="2" borderId="1" xfId="0" applyNumberFormat="1" applyFont="1" applyFill="1" applyBorder="1" applyAlignment="1">
      <alignment vertical="center" wrapText="1"/>
    </xf>
    <xf numFmtId="165" fontId="2" fillId="0" borderId="1" xfId="0" applyNumberFormat="1" applyFont="1" applyBorder="1" applyAlignment="1">
      <alignment horizontal="center" vertical="center"/>
    </xf>
    <xf numFmtId="165" fontId="3" fillId="0" borderId="1" xfId="0" applyNumberFormat="1" applyFont="1" applyBorder="1" applyAlignment="1">
      <alignment vertical="center" wrapText="1"/>
    </xf>
    <xf numFmtId="0" fontId="2" fillId="2" borderId="1" xfId="0" applyFont="1" applyFill="1" applyBorder="1" applyAlignment="1">
      <alignment horizontal="justify" vertical="center"/>
    </xf>
    <xf numFmtId="0" fontId="8" fillId="0" borderId="0" xfId="0" applyFont="1"/>
    <xf numFmtId="0" fontId="8" fillId="0" borderId="1" xfId="0" applyFont="1" applyBorder="1" applyAlignment="1">
      <alignment vertical="center"/>
    </xf>
    <xf numFmtId="0" fontId="8" fillId="0" borderId="1" xfId="0" applyFont="1" applyBorder="1" applyAlignment="1">
      <alignment wrapText="1"/>
    </xf>
    <xf numFmtId="0" fontId="10" fillId="0" borderId="0" xfId="0" applyFont="1" applyAlignment="1">
      <alignment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165" fontId="8" fillId="2" borderId="5" xfId="1" applyNumberFormat="1" applyFont="1" applyFill="1" applyBorder="1" applyAlignment="1">
      <alignment horizontal="center" vertical="center"/>
    </xf>
    <xf numFmtId="165" fontId="8" fillId="0" borderId="5" xfId="0" applyNumberFormat="1" applyFont="1" applyBorder="1" applyAlignment="1">
      <alignment vertical="center"/>
    </xf>
    <xf numFmtId="0" fontId="8" fillId="2" borderId="5" xfId="0" applyFont="1" applyFill="1" applyBorder="1" applyAlignment="1">
      <alignment horizontal="center" vertical="center" wrapText="1"/>
    </xf>
    <xf numFmtId="165" fontId="8" fillId="0" borderId="5" xfId="1"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wrapText="1"/>
    </xf>
    <xf numFmtId="0" fontId="2" fillId="0" borderId="1" xfId="0" applyFont="1" applyBorder="1" applyAlignment="1"/>
    <xf numFmtId="165" fontId="2" fillId="2" borderId="1" xfId="1" applyNumberFormat="1" applyFont="1" applyFill="1" applyBorder="1" applyAlignment="1"/>
    <xf numFmtId="165" fontId="2" fillId="0" borderId="1" xfId="0" applyNumberFormat="1" applyFont="1" applyBorder="1" applyAlignment="1"/>
    <xf numFmtId="0" fontId="2" fillId="0" borderId="1" xfId="0" applyFont="1" applyBorder="1" applyAlignment="1">
      <alignment horizontal="center" wrapText="1"/>
    </xf>
    <xf numFmtId="165" fontId="8" fillId="0" borderId="1" xfId="1" applyNumberFormat="1" applyFont="1" applyBorder="1" applyAlignment="1">
      <alignment horizontal="right" vertical="center"/>
    </xf>
    <xf numFmtId="165" fontId="8" fillId="0" borderId="5" xfId="1" applyNumberFormat="1" applyFont="1" applyBorder="1" applyAlignment="1">
      <alignment horizontal="right" vertical="center"/>
    </xf>
    <xf numFmtId="0" fontId="2" fillId="0" borderId="1" xfId="0" applyFont="1" applyBorder="1" applyAlignment="1">
      <alignment horizontal="center" vertical="center" wrapText="1"/>
    </xf>
    <xf numFmtId="0" fontId="6" fillId="0" borderId="1" xfId="0" applyFont="1" applyBorder="1" applyAlignment="1">
      <alignment vertical="center" wrapText="1"/>
    </xf>
    <xf numFmtId="0" fontId="10" fillId="0" borderId="1" xfId="0" applyFont="1" applyBorder="1"/>
    <xf numFmtId="0" fontId="8" fillId="2" borderId="1" xfId="0" applyFont="1" applyFill="1" applyBorder="1" applyAlignment="1">
      <alignment horizontal="justify" vertical="center"/>
    </xf>
    <xf numFmtId="0" fontId="10" fillId="0" borderId="1" xfId="0" applyFont="1" applyBorder="1" applyAlignment="1">
      <alignment wrapText="1"/>
    </xf>
    <xf numFmtId="0" fontId="6" fillId="0" borderId="1" xfId="0" applyFont="1" applyBorder="1" applyAlignment="1">
      <alignment wrapText="1"/>
    </xf>
    <xf numFmtId="0" fontId="6" fillId="0" borderId="1" xfId="0" applyFont="1" applyBorder="1"/>
    <xf numFmtId="165" fontId="2" fillId="0" borderId="0" xfId="0" applyNumberFormat="1" applyFont="1" applyAlignment="1">
      <alignment wrapText="1"/>
    </xf>
    <xf numFmtId="165" fontId="2" fillId="0" borderId="3" xfId="1" applyNumberFormat="1" applyFont="1" applyBorder="1" applyAlignment="1">
      <alignment horizontal="right" vertical="center"/>
    </xf>
    <xf numFmtId="165" fontId="2" fillId="0" borderId="1" xfId="0" applyNumberFormat="1" applyFont="1" applyBorder="1" applyAlignment="1">
      <alignment horizontal="right" vertical="center"/>
    </xf>
    <xf numFmtId="165" fontId="2" fillId="2" borderId="1" xfId="1" applyNumberFormat="1" applyFont="1" applyFill="1" applyBorder="1" applyAlignment="1">
      <alignment horizontal="right" vertical="center"/>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7" fillId="0" borderId="2" xfId="0" applyFont="1" applyBorder="1" applyAlignment="1">
      <alignment horizontal="center" vertical="center"/>
    </xf>
    <xf numFmtId="0" fontId="7" fillId="2" borderId="1" xfId="0" applyFont="1" applyFill="1" applyBorder="1" applyAlignment="1">
      <alignment horizontal="justify" vertical="center"/>
    </xf>
    <xf numFmtId="165" fontId="7" fillId="2" borderId="1" xfId="1" applyNumberFormat="1" applyFont="1" applyFill="1" applyBorder="1" applyAlignment="1">
      <alignment horizontal="center" vertical="center"/>
    </xf>
    <xf numFmtId="165" fontId="7" fillId="0" borderId="1" xfId="0" applyNumberFormat="1" applyFont="1" applyBorder="1" applyAlignment="1">
      <alignment vertical="center"/>
    </xf>
    <xf numFmtId="0" fontId="7"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2" borderId="1" xfId="0" applyFont="1" applyFill="1" applyBorder="1" applyAlignment="1">
      <alignment horizontal="justify" vertical="center"/>
    </xf>
    <xf numFmtId="0" fontId="3" fillId="0" borderId="1" xfId="0" applyFont="1" applyBorder="1" applyAlignment="1">
      <alignment horizontal="center" vertical="center"/>
    </xf>
    <xf numFmtId="165" fontId="3" fillId="2" borderId="1" xfId="1" applyNumberFormat="1" applyFont="1" applyFill="1" applyBorder="1" applyAlignment="1">
      <alignment horizontal="center" vertical="center"/>
    </xf>
    <xf numFmtId="165" fontId="3" fillId="0" borderId="1" xfId="0" applyNumberFormat="1" applyFont="1" applyBorder="1" applyAlignment="1">
      <alignment vertical="center"/>
    </xf>
    <xf numFmtId="0" fontId="3" fillId="0" borderId="1" xfId="0" applyFont="1" applyBorder="1" applyAlignment="1">
      <alignment horizontal="center" wrapText="1"/>
    </xf>
    <xf numFmtId="0" fontId="3" fillId="0" borderId="0"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1" xfId="0" applyFont="1" applyBorder="1" applyAlignment="1">
      <alignment horizontal="left" vertical="center" wrapText="1"/>
    </xf>
    <xf numFmtId="0" fontId="5" fillId="0" borderId="0" xfId="0" applyFont="1" applyBorder="1" applyAlignment="1">
      <alignment horizontal="center" vertical="top"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xf>
    <xf numFmtId="165" fontId="7" fillId="0" borderId="1" xfId="0" applyNumberFormat="1"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right" vertical="center"/>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165" fontId="7" fillId="2" borderId="5" xfId="1" applyNumberFormat="1" applyFont="1" applyFill="1" applyBorder="1" applyAlignment="1">
      <alignment horizontal="center" vertical="center" wrapText="1"/>
    </xf>
    <xf numFmtId="165" fontId="7" fillId="2" borderId="9" xfId="1" applyNumberFormat="1" applyFont="1" applyFill="1" applyBorder="1" applyAlignment="1">
      <alignment horizontal="center" vertical="center" wrapText="1"/>
    </xf>
    <xf numFmtId="165" fontId="7" fillId="2" borderId="4" xfId="1"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3" xfId="0"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61"/>
  <sheetViews>
    <sheetView tabSelected="1" topLeftCell="A40" zoomScale="85" zoomScaleNormal="85" workbookViewId="0">
      <selection activeCell="B18" sqref="B18"/>
    </sheetView>
  </sheetViews>
  <sheetFormatPr defaultColWidth="8.7109375" defaultRowHeight="15.75"/>
  <cols>
    <col min="1" max="1" width="6.5703125" style="10" customWidth="1"/>
    <col min="2" max="2" width="68.5703125" style="10" customWidth="1"/>
    <col min="3" max="3" width="8.140625" style="10" customWidth="1"/>
    <col min="4" max="4" width="8.7109375" style="10" customWidth="1"/>
    <col min="5" max="5" width="17.7109375" style="14" customWidth="1"/>
    <col min="6" max="6" width="19.5703125" style="10" customWidth="1"/>
    <col min="7" max="8" width="8.7109375" style="10"/>
    <col min="9" max="9" width="25.7109375" style="10" customWidth="1"/>
    <col min="10" max="16384" width="8.7109375" style="10"/>
  </cols>
  <sheetData>
    <row r="1" spans="1:20" ht="47.25" customHeight="1">
      <c r="A1" s="120" t="s">
        <v>84</v>
      </c>
      <c r="B1" s="120"/>
      <c r="C1" s="120"/>
      <c r="D1" s="120"/>
      <c r="E1" s="120"/>
      <c r="F1" s="120"/>
      <c r="G1" s="9"/>
      <c r="H1" s="9"/>
      <c r="I1" s="9"/>
      <c r="J1" s="9"/>
      <c r="K1" s="9"/>
      <c r="L1" s="9"/>
      <c r="M1" s="9"/>
    </row>
    <row r="2" spans="1:20" ht="34.5" customHeight="1">
      <c r="A2" s="125" t="s">
        <v>85</v>
      </c>
      <c r="B2" s="125"/>
      <c r="C2" s="125"/>
      <c r="D2" s="125"/>
      <c r="E2" s="125"/>
      <c r="F2" s="125"/>
      <c r="G2" s="9"/>
      <c r="H2" s="9"/>
      <c r="I2" s="9"/>
      <c r="J2" s="9"/>
      <c r="K2" s="9"/>
      <c r="L2" s="9"/>
      <c r="M2" s="9"/>
    </row>
    <row r="3" spans="1:20" ht="19.5" customHeight="1">
      <c r="A3" s="17"/>
      <c r="B3" s="17"/>
      <c r="C3" s="17"/>
      <c r="D3" s="17"/>
      <c r="E3" s="17"/>
      <c r="F3" s="17" t="s">
        <v>46</v>
      </c>
      <c r="G3" s="9"/>
      <c r="H3" s="9"/>
      <c r="I3" s="9"/>
      <c r="J3" s="9"/>
      <c r="K3" s="9"/>
      <c r="L3" s="9"/>
      <c r="M3" s="9"/>
    </row>
    <row r="4" spans="1:20" ht="29.1" customHeight="1">
      <c r="A4" s="1" t="s">
        <v>0</v>
      </c>
      <c r="B4" s="1" t="s">
        <v>2</v>
      </c>
      <c r="C4" s="1" t="s">
        <v>3</v>
      </c>
      <c r="D4" s="1" t="s">
        <v>4</v>
      </c>
      <c r="E4" s="3" t="s">
        <v>5</v>
      </c>
      <c r="F4" s="1" t="s">
        <v>1</v>
      </c>
    </row>
    <row r="5" spans="1:20" ht="29.1" customHeight="1">
      <c r="A5" s="1" t="s">
        <v>52</v>
      </c>
      <c r="B5" s="121" t="s">
        <v>53</v>
      </c>
      <c r="C5" s="122"/>
      <c r="D5" s="122"/>
      <c r="E5" s="123"/>
      <c r="F5" s="74">
        <f>F6+F7+F8+F12</f>
        <v>6600000000</v>
      </c>
      <c r="G5" s="64"/>
      <c r="H5" s="64"/>
      <c r="I5" s="64"/>
      <c r="J5" s="64"/>
      <c r="K5" s="64"/>
      <c r="L5" s="64"/>
      <c r="M5" s="65"/>
      <c r="N5" s="65"/>
      <c r="O5" s="65"/>
      <c r="P5" s="65"/>
      <c r="Q5" s="65"/>
      <c r="R5" s="65"/>
      <c r="S5" s="65"/>
      <c r="T5" s="65"/>
    </row>
    <row r="6" spans="1:20" ht="38.1" customHeight="1">
      <c r="A6" s="7" t="s">
        <v>6</v>
      </c>
      <c r="B6" s="8" t="s">
        <v>82</v>
      </c>
      <c r="C6" s="7" t="s">
        <v>7</v>
      </c>
      <c r="D6" s="7">
        <v>2</v>
      </c>
      <c r="E6" s="11">
        <v>300000000</v>
      </c>
      <c r="F6" s="12">
        <f>D6*E6</f>
        <v>600000000</v>
      </c>
    </row>
    <row r="7" spans="1:20" ht="31.5" customHeight="1">
      <c r="A7" s="7" t="s">
        <v>8</v>
      </c>
      <c r="B7" s="8" t="s">
        <v>43</v>
      </c>
      <c r="C7" s="7" t="s">
        <v>41</v>
      </c>
      <c r="D7" s="7">
        <v>3</v>
      </c>
      <c r="E7" s="11">
        <v>600000000</v>
      </c>
      <c r="F7" s="12">
        <f>D7*E7</f>
        <v>1800000000</v>
      </c>
      <c r="I7" s="103">
        <f>(F5-6600000000)/300</f>
        <v>0</v>
      </c>
    </row>
    <row r="8" spans="1:20" ht="31.5" customHeight="1">
      <c r="A8" s="7" t="s">
        <v>42</v>
      </c>
      <c r="B8" s="15" t="s">
        <v>86</v>
      </c>
      <c r="C8" s="7"/>
      <c r="D8" s="7"/>
      <c r="E8" s="11"/>
      <c r="F8" s="12">
        <f>SUM(F9:F11)</f>
        <v>600000000</v>
      </c>
    </row>
    <row r="9" spans="1:20" ht="31.5" customHeight="1">
      <c r="A9" s="49">
        <v>1</v>
      </c>
      <c r="B9" s="50" t="s">
        <v>50</v>
      </c>
      <c r="C9" s="49" t="s">
        <v>38</v>
      </c>
      <c r="D9" s="49">
        <v>300</v>
      </c>
      <c r="E9" s="51">
        <v>500000</v>
      </c>
      <c r="F9" s="52">
        <f>E9*D9</f>
        <v>150000000</v>
      </c>
    </row>
    <row r="10" spans="1:20" ht="31.5" customHeight="1">
      <c r="A10" s="49">
        <v>2</v>
      </c>
      <c r="B10" s="50" t="s">
        <v>48</v>
      </c>
      <c r="C10" s="49" t="s">
        <v>41</v>
      </c>
      <c r="D10" s="49">
        <v>2</v>
      </c>
      <c r="E10" s="51">
        <v>150000000</v>
      </c>
      <c r="F10" s="52">
        <f>E10*D10</f>
        <v>300000000</v>
      </c>
    </row>
    <row r="11" spans="1:20" ht="31.5" customHeight="1">
      <c r="A11" s="49">
        <v>3</v>
      </c>
      <c r="B11" s="50" t="s">
        <v>49</v>
      </c>
      <c r="C11" s="49" t="s">
        <v>41</v>
      </c>
      <c r="D11" s="49">
        <v>2</v>
      </c>
      <c r="E11" s="51">
        <v>75000000</v>
      </c>
      <c r="F11" s="52">
        <f>E11*D11</f>
        <v>150000000</v>
      </c>
    </row>
    <row r="12" spans="1:20" ht="30.6" customHeight="1">
      <c r="A12" s="7" t="s">
        <v>44</v>
      </c>
      <c r="B12" s="2" t="s">
        <v>54</v>
      </c>
      <c r="C12" s="6"/>
      <c r="D12" s="6"/>
      <c r="E12" s="6"/>
      <c r="F12" s="13">
        <f>SUM(F13:F42)</f>
        <v>3600000000</v>
      </c>
      <c r="I12" s="18"/>
    </row>
    <row r="13" spans="1:20" ht="14.1" customHeight="1">
      <c r="A13" s="5">
        <v>1</v>
      </c>
      <c r="B13" s="66" t="s">
        <v>10</v>
      </c>
      <c r="C13" s="67" t="s">
        <v>36</v>
      </c>
      <c r="D13" s="49">
        <v>100</v>
      </c>
      <c r="E13" s="68">
        <v>850000</v>
      </c>
      <c r="F13" s="69">
        <f t="shared" ref="F13:F42" si="0">E13*D13</f>
        <v>85000000</v>
      </c>
    </row>
    <row r="14" spans="1:20" ht="14.1" customHeight="1">
      <c r="A14" s="5">
        <v>2</v>
      </c>
      <c r="B14" s="66" t="s">
        <v>11</v>
      </c>
      <c r="C14" s="67" t="s">
        <v>36</v>
      </c>
      <c r="D14" s="49">
        <v>100</v>
      </c>
      <c r="E14" s="68">
        <v>750000</v>
      </c>
      <c r="F14" s="69">
        <f t="shared" si="0"/>
        <v>75000000</v>
      </c>
    </row>
    <row r="15" spans="1:20" ht="14.45" customHeight="1">
      <c r="A15" s="5">
        <v>3</v>
      </c>
      <c r="B15" s="66" t="s">
        <v>12</v>
      </c>
      <c r="C15" s="67" t="s">
        <v>35</v>
      </c>
      <c r="D15" s="49">
        <v>8</v>
      </c>
      <c r="E15" s="68">
        <v>2500000</v>
      </c>
      <c r="F15" s="69">
        <f t="shared" si="0"/>
        <v>20000000</v>
      </c>
    </row>
    <row r="16" spans="1:20" ht="12.95" customHeight="1">
      <c r="A16" s="5">
        <v>4</v>
      </c>
      <c r="B16" s="66" t="s">
        <v>13</v>
      </c>
      <c r="C16" s="67" t="s">
        <v>35</v>
      </c>
      <c r="D16" s="49">
        <v>40</v>
      </c>
      <c r="E16" s="68">
        <v>2500000</v>
      </c>
      <c r="F16" s="69">
        <f t="shared" si="0"/>
        <v>100000000</v>
      </c>
    </row>
    <row r="17" spans="1:6" ht="12.95" customHeight="1">
      <c r="A17" s="5">
        <v>5</v>
      </c>
      <c r="B17" s="66" t="s">
        <v>14</v>
      </c>
      <c r="C17" s="67" t="s">
        <v>35</v>
      </c>
      <c r="D17" s="49">
        <v>40</v>
      </c>
      <c r="E17" s="68">
        <v>2000000</v>
      </c>
      <c r="F17" s="69">
        <f t="shared" si="0"/>
        <v>80000000</v>
      </c>
    </row>
    <row r="18" spans="1:6" ht="12.6" customHeight="1">
      <c r="A18" s="5">
        <v>6</v>
      </c>
      <c r="B18" s="66" t="s">
        <v>15</v>
      </c>
      <c r="C18" s="67" t="s">
        <v>37</v>
      </c>
      <c r="D18" s="49">
        <v>1500</v>
      </c>
      <c r="E18" s="68">
        <v>150000</v>
      </c>
      <c r="F18" s="69">
        <f t="shared" si="0"/>
        <v>225000000</v>
      </c>
    </row>
    <row r="19" spans="1:6" ht="14.45" customHeight="1">
      <c r="A19" s="5">
        <v>7</v>
      </c>
      <c r="B19" s="70" t="s">
        <v>16</v>
      </c>
      <c r="C19" s="67" t="s">
        <v>38</v>
      </c>
      <c r="D19" s="49">
        <v>5</v>
      </c>
      <c r="E19" s="68">
        <v>35500000</v>
      </c>
      <c r="F19" s="69">
        <f t="shared" si="0"/>
        <v>177500000</v>
      </c>
    </row>
    <row r="20" spans="1:6" ht="15.6" customHeight="1">
      <c r="A20" s="5">
        <v>8</v>
      </c>
      <c r="B20" s="70" t="s">
        <v>17</v>
      </c>
      <c r="C20" s="67" t="s">
        <v>38</v>
      </c>
      <c r="D20" s="49">
        <v>3</v>
      </c>
      <c r="E20" s="68">
        <v>260000000</v>
      </c>
      <c r="F20" s="69">
        <f t="shared" si="0"/>
        <v>780000000</v>
      </c>
    </row>
    <row r="21" spans="1:6" ht="14.45" customHeight="1">
      <c r="A21" s="5">
        <v>9</v>
      </c>
      <c r="B21" s="70" t="s">
        <v>18</v>
      </c>
      <c r="C21" s="67" t="s">
        <v>39</v>
      </c>
      <c r="D21" s="49">
        <v>30</v>
      </c>
      <c r="E21" s="68">
        <v>9800000</v>
      </c>
      <c r="F21" s="69">
        <f t="shared" si="0"/>
        <v>294000000</v>
      </c>
    </row>
    <row r="22" spans="1:6" ht="15.95" customHeight="1">
      <c r="A22" s="5">
        <v>10</v>
      </c>
      <c r="B22" s="70" t="s">
        <v>20</v>
      </c>
      <c r="C22" s="67" t="s">
        <v>38</v>
      </c>
      <c r="D22" s="49">
        <v>100</v>
      </c>
      <c r="E22" s="68">
        <v>1450000</v>
      </c>
      <c r="F22" s="69">
        <f t="shared" si="0"/>
        <v>145000000</v>
      </c>
    </row>
    <row r="23" spans="1:6" ht="15.6" customHeight="1">
      <c r="A23" s="5">
        <v>11</v>
      </c>
      <c r="B23" s="70" t="s">
        <v>21</v>
      </c>
      <c r="C23" s="67" t="s">
        <v>40</v>
      </c>
      <c r="D23" s="49">
        <v>100</v>
      </c>
      <c r="E23" s="68">
        <v>1410000</v>
      </c>
      <c r="F23" s="69">
        <f t="shared" si="0"/>
        <v>141000000</v>
      </c>
    </row>
    <row r="24" spans="1:6" ht="15.95" customHeight="1">
      <c r="A24" s="5">
        <v>12</v>
      </c>
      <c r="B24" s="70" t="s">
        <v>22</v>
      </c>
      <c r="C24" s="67" t="s">
        <v>39</v>
      </c>
      <c r="D24" s="49">
        <v>100</v>
      </c>
      <c r="E24" s="68">
        <v>750000</v>
      </c>
      <c r="F24" s="69">
        <f t="shared" si="0"/>
        <v>75000000</v>
      </c>
    </row>
    <row r="25" spans="1:6" ht="15" customHeight="1">
      <c r="A25" s="5">
        <v>13</v>
      </c>
      <c r="B25" s="70" t="s">
        <v>23</v>
      </c>
      <c r="C25" s="67" t="s">
        <v>39</v>
      </c>
      <c r="D25" s="49">
        <v>100</v>
      </c>
      <c r="E25" s="68">
        <v>250000</v>
      </c>
      <c r="F25" s="69">
        <f t="shared" si="0"/>
        <v>25000000</v>
      </c>
    </row>
    <row r="26" spans="1:6" ht="14.45" customHeight="1">
      <c r="A26" s="5">
        <v>14</v>
      </c>
      <c r="B26" s="70" t="s">
        <v>24</v>
      </c>
      <c r="C26" s="67" t="s">
        <v>40</v>
      </c>
      <c r="D26" s="49">
        <v>100</v>
      </c>
      <c r="E26" s="68">
        <v>350000</v>
      </c>
      <c r="F26" s="69">
        <f t="shared" si="0"/>
        <v>35000000</v>
      </c>
    </row>
    <row r="27" spans="1:6" ht="15.95" customHeight="1">
      <c r="A27" s="5">
        <v>15</v>
      </c>
      <c r="B27" s="70" t="s">
        <v>61</v>
      </c>
      <c r="C27" s="67" t="s">
        <v>38</v>
      </c>
      <c r="D27" s="49">
        <v>1</v>
      </c>
      <c r="E27" s="68">
        <v>42200000</v>
      </c>
      <c r="F27" s="69">
        <f t="shared" si="0"/>
        <v>42200000</v>
      </c>
    </row>
    <row r="28" spans="1:6" ht="15" customHeight="1">
      <c r="A28" s="5">
        <v>16</v>
      </c>
      <c r="B28" s="88" t="s">
        <v>62</v>
      </c>
      <c r="C28" s="49" t="s">
        <v>38</v>
      </c>
      <c r="D28" s="49">
        <v>1</v>
      </c>
      <c r="E28" s="68">
        <v>10000000</v>
      </c>
      <c r="F28" s="69">
        <f t="shared" si="0"/>
        <v>10000000</v>
      </c>
    </row>
    <row r="29" spans="1:6">
      <c r="A29" s="5">
        <v>17</v>
      </c>
      <c r="B29" s="89" t="s">
        <v>63</v>
      </c>
      <c r="C29" s="49" t="s">
        <v>38</v>
      </c>
      <c r="D29" s="49">
        <v>1</v>
      </c>
      <c r="E29" s="68">
        <v>15000000</v>
      </c>
      <c r="F29" s="69">
        <f t="shared" si="0"/>
        <v>15000000</v>
      </c>
    </row>
    <row r="30" spans="1:6" ht="15.95" customHeight="1">
      <c r="A30" s="96">
        <v>18</v>
      </c>
      <c r="B30" s="97" t="s">
        <v>64</v>
      </c>
      <c r="C30" s="49" t="s">
        <v>38</v>
      </c>
      <c r="D30" s="49">
        <v>1</v>
      </c>
      <c r="E30" s="68">
        <v>20000000</v>
      </c>
      <c r="F30" s="69">
        <f t="shared" si="0"/>
        <v>20000000</v>
      </c>
    </row>
    <row r="31" spans="1:6">
      <c r="A31" s="5">
        <v>19</v>
      </c>
      <c r="B31" s="88" t="s">
        <v>65</v>
      </c>
      <c r="C31" s="49" t="s">
        <v>38</v>
      </c>
      <c r="D31" s="49">
        <v>1</v>
      </c>
      <c r="E31" s="68">
        <v>10000000</v>
      </c>
      <c r="F31" s="69">
        <f t="shared" si="0"/>
        <v>10000000</v>
      </c>
    </row>
    <row r="32" spans="1:6">
      <c r="A32" s="93">
        <v>20</v>
      </c>
      <c r="B32" s="90" t="s">
        <v>66</v>
      </c>
      <c r="C32" s="49" t="s">
        <v>38</v>
      </c>
      <c r="D32" s="49">
        <v>1</v>
      </c>
      <c r="E32" s="91">
        <v>35000000</v>
      </c>
      <c r="F32" s="92">
        <f t="shared" si="0"/>
        <v>35000000</v>
      </c>
    </row>
    <row r="33" spans="1:6">
      <c r="A33" s="5">
        <v>21</v>
      </c>
      <c r="B33" s="70" t="s">
        <v>26</v>
      </c>
      <c r="C33" s="67" t="s">
        <v>35</v>
      </c>
      <c r="D33" s="49">
        <v>6</v>
      </c>
      <c r="E33" s="68">
        <v>35000000</v>
      </c>
      <c r="F33" s="69">
        <f t="shared" si="0"/>
        <v>210000000</v>
      </c>
    </row>
    <row r="34" spans="1:6">
      <c r="A34" s="5">
        <v>22</v>
      </c>
      <c r="B34" s="70" t="s">
        <v>27</v>
      </c>
      <c r="C34" s="67" t="s">
        <v>35</v>
      </c>
      <c r="D34" s="49">
        <v>8</v>
      </c>
      <c r="E34" s="68">
        <v>8500000</v>
      </c>
      <c r="F34" s="69">
        <f t="shared" si="0"/>
        <v>68000000</v>
      </c>
    </row>
    <row r="35" spans="1:6">
      <c r="A35" s="5">
        <v>23</v>
      </c>
      <c r="B35" s="70" t="s">
        <v>28</v>
      </c>
      <c r="C35" s="67" t="s">
        <v>38</v>
      </c>
      <c r="D35" s="49">
        <v>2</v>
      </c>
      <c r="E35" s="68">
        <v>178500000</v>
      </c>
      <c r="F35" s="69">
        <f t="shared" si="0"/>
        <v>357000000</v>
      </c>
    </row>
    <row r="36" spans="1:6">
      <c r="A36" s="5">
        <v>24</v>
      </c>
      <c r="B36" s="70" t="s">
        <v>29</v>
      </c>
      <c r="C36" s="67" t="s">
        <v>38</v>
      </c>
      <c r="D36" s="49">
        <v>3</v>
      </c>
      <c r="E36" s="68">
        <v>155000000</v>
      </c>
      <c r="F36" s="69">
        <f t="shared" si="0"/>
        <v>465000000</v>
      </c>
    </row>
    <row r="37" spans="1:6">
      <c r="A37" s="5">
        <v>25</v>
      </c>
      <c r="B37" s="4" t="s">
        <v>30</v>
      </c>
      <c r="C37" s="67" t="s">
        <v>38</v>
      </c>
      <c r="D37" s="49">
        <v>2</v>
      </c>
      <c r="E37" s="71">
        <v>6000000</v>
      </c>
      <c r="F37" s="69">
        <f t="shared" si="0"/>
        <v>12000000</v>
      </c>
    </row>
    <row r="38" spans="1:6">
      <c r="A38" s="5">
        <v>26</v>
      </c>
      <c r="B38" s="72" t="s">
        <v>31</v>
      </c>
      <c r="C38" s="67" t="s">
        <v>38</v>
      </c>
      <c r="D38" s="49">
        <v>2</v>
      </c>
      <c r="E38" s="71">
        <v>6900000</v>
      </c>
      <c r="F38" s="69">
        <f t="shared" si="0"/>
        <v>13800000</v>
      </c>
    </row>
    <row r="39" spans="1:6">
      <c r="A39" s="5">
        <v>27</v>
      </c>
      <c r="B39" s="72" t="s">
        <v>32</v>
      </c>
      <c r="C39" s="67" t="s">
        <v>38</v>
      </c>
      <c r="D39" s="49">
        <v>2</v>
      </c>
      <c r="E39" s="71">
        <v>8500000</v>
      </c>
      <c r="F39" s="69">
        <f t="shared" si="0"/>
        <v>17000000</v>
      </c>
    </row>
    <row r="40" spans="1:6">
      <c r="A40" s="5">
        <v>28</v>
      </c>
      <c r="B40" s="72" t="s">
        <v>33</v>
      </c>
      <c r="C40" s="67" t="s">
        <v>38</v>
      </c>
      <c r="D40" s="49">
        <v>2</v>
      </c>
      <c r="E40" s="71">
        <v>9500000</v>
      </c>
      <c r="F40" s="69">
        <f t="shared" si="0"/>
        <v>19000000</v>
      </c>
    </row>
    <row r="41" spans="1:6">
      <c r="A41" s="5">
        <v>29</v>
      </c>
      <c r="B41" s="70" t="s">
        <v>19</v>
      </c>
      <c r="C41" s="67" t="s">
        <v>39</v>
      </c>
      <c r="D41" s="49">
        <v>30</v>
      </c>
      <c r="E41" s="68">
        <v>1350000</v>
      </c>
      <c r="F41" s="75">
        <f t="shared" si="0"/>
        <v>40500000</v>
      </c>
    </row>
    <row r="42" spans="1:6">
      <c r="A42" s="5">
        <v>30</v>
      </c>
      <c r="B42" s="72" t="s">
        <v>34</v>
      </c>
      <c r="C42" s="67" t="s">
        <v>38</v>
      </c>
      <c r="D42" s="49">
        <v>2</v>
      </c>
      <c r="E42" s="68">
        <v>4000000</v>
      </c>
      <c r="F42" s="69">
        <f t="shared" si="0"/>
        <v>8000000</v>
      </c>
    </row>
    <row r="43" spans="1:6">
      <c r="A43" s="53" t="s">
        <v>55</v>
      </c>
      <c r="B43" s="121" t="s">
        <v>56</v>
      </c>
      <c r="C43" s="122"/>
      <c r="D43" s="122"/>
      <c r="E43" s="123"/>
      <c r="F43" s="76">
        <f>F44</f>
        <v>13400000000</v>
      </c>
    </row>
    <row r="44" spans="1:6">
      <c r="A44" s="7" t="s">
        <v>6</v>
      </c>
      <c r="B44" s="124" t="s">
        <v>54</v>
      </c>
      <c r="C44" s="124"/>
      <c r="D44" s="124"/>
      <c r="E44" s="124"/>
      <c r="F44" s="76">
        <f>SUM(F45:F56)</f>
        <v>13400000000</v>
      </c>
    </row>
    <row r="45" spans="1:6">
      <c r="A45" s="96">
        <v>1</v>
      </c>
      <c r="B45" s="66" t="s">
        <v>67</v>
      </c>
      <c r="C45" s="67" t="s">
        <v>40</v>
      </c>
      <c r="D45" s="49">
        <v>20</v>
      </c>
      <c r="E45" s="104">
        <v>22500000</v>
      </c>
      <c r="F45" s="105">
        <f>E45*D45</f>
        <v>450000000</v>
      </c>
    </row>
    <row r="46" spans="1:6">
      <c r="A46" s="96">
        <v>2</v>
      </c>
      <c r="B46" s="66" t="s">
        <v>71</v>
      </c>
      <c r="C46" s="67" t="s">
        <v>40</v>
      </c>
      <c r="D46" s="49">
        <v>20</v>
      </c>
      <c r="E46" s="104">
        <v>35000000</v>
      </c>
      <c r="F46" s="105">
        <f>E46*D46</f>
        <v>700000000</v>
      </c>
    </row>
    <row r="47" spans="1:6">
      <c r="A47" s="96">
        <v>3</v>
      </c>
      <c r="B47" s="66" t="s">
        <v>9</v>
      </c>
      <c r="C47" s="67" t="s">
        <v>40</v>
      </c>
      <c r="D47" s="49">
        <v>20</v>
      </c>
      <c r="E47" s="106">
        <v>280000000</v>
      </c>
      <c r="F47" s="105">
        <f t="shared" ref="F47:F60" si="1">E47*D47</f>
        <v>5600000000</v>
      </c>
    </row>
    <row r="48" spans="1:6">
      <c r="A48" s="96">
        <v>4</v>
      </c>
      <c r="B48" s="66" t="s">
        <v>68</v>
      </c>
      <c r="C48" s="67" t="s">
        <v>40</v>
      </c>
      <c r="D48" s="49">
        <v>2</v>
      </c>
      <c r="E48" s="106">
        <v>25000000</v>
      </c>
      <c r="F48" s="105">
        <f t="shared" si="1"/>
        <v>50000000</v>
      </c>
    </row>
    <row r="49" spans="1:6">
      <c r="A49" s="96">
        <v>5</v>
      </c>
      <c r="B49" s="101" t="s">
        <v>70</v>
      </c>
      <c r="C49" s="49" t="s">
        <v>38</v>
      </c>
      <c r="D49" s="49">
        <v>1</v>
      </c>
      <c r="E49" s="106">
        <v>250000000</v>
      </c>
      <c r="F49" s="105">
        <f t="shared" si="1"/>
        <v>250000000</v>
      </c>
    </row>
    <row r="50" spans="1:6">
      <c r="A50" s="96">
        <v>6</v>
      </c>
      <c r="B50" s="101" t="s">
        <v>72</v>
      </c>
      <c r="C50" s="49" t="s">
        <v>38</v>
      </c>
      <c r="D50" s="49">
        <v>4</v>
      </c>
      <c r="E50" s="106">
        <v>100000000</v>
      </c>
      <c r="F50" s="105">
        <f t="shared" si="1"/>
        <v>400000000</v>
      </c>
    </row>
    <row r="51" spans="1:6">
      <c r="A51" s="96">
        <v>7</v>
      </c>
      <c r="B51" s="101" t="s">
        <v>73</v>
      </c>
      <c r="C51" s="49" t="s">
        <v>38</v>
      </c>
      <c r="D51" s="49">
        <v>10</v>
      </c>
      <c r="E51" s="106">
        <v>250000000</v>
      </c>
      <c r="F51" s="105">
        <f t="shared" si="1"/>
        <v>2500000000</v>
      </c>
    </row>
    <row r="52" spans="1:6">
      <c r="A52" s="96">
        <v>8</v>
      </c>
      <c r="B52" s="101" t="s">
        <v>76</v>
      </c>
      <c r="C52" s="49" t="s">
        <v>40</v>
      </c>
      <c r="D52" s="49">
        <v>5</v>
      </c>
      <c r="E52" s="106">
        <v>52000000</v>
      </c>
      <c r="F52" s="105">
        <f t="shared" si="1"/>
        <v>260000000</v>
      </c>
    </row>
    <row r="53" spans="1:6">
      <c r="A53" s="96">
        <v>9</v>
      </c>
      <c r="B53" s="101" t="s">
        <v>75</v>
      </c>
      <c r="C53" s="49" t="s">
        <v>40</v>
      </c>
      <c r="D53" s="49">
        <v>2</v>
      </c>
      <c r="E53" s="106">
        <v>70000000</v>
      </c>
      <c r="F53" s="105">
        <f t="shared" si="1"/>
        <v>140000000</v>
      </c>
    </row>
    <row r="54" spans="1:6">
      <c r="A54" s="96">
        <v>10</v>
      </c>
      <c r="B54" s="102" t="s">
        <v>74</v>
      </c>
      <c r="C54" s="49" t="s">
        <v>38</v>
      </c>
      <c r="D54" s="49">
        <v>20</v>
      </c>
      <c r="E54" s="106">
        <v>75000000</v>
      </c>
      <c r="F54" s="105">
        <f t="shared" si="1"/>
        <v>1500000000</v>
      </c>
    </row>
    <row r="55" spans="1:6">
      <c r="A55" s="96">
        <v>11</v>
      </c>
      <c r="B55" s="102" t="s">
        <v>69</v>
      </c>
      <c r="C55" s="67" t="s">
        <v>40</v>
      </c>
      <c r="D55" s="49">
        <v>1</v>
      </c>
      <c r="E55" s="106">
        <v>500000000</v>
      </c>
      <c r="F55" s="105">
        <f t="shared" si="1"/>
        <v>500000000</v>
      </c>
    </row>
    <row r="56" spans="1:6">
      <c r="A56" s="96">
        <v>12</v>
      </c>
      <c r="B56" s="77" t="s">
        <v>25</v>
      </c>
      <c r="C56" s="67" t="s">
        <v>38</v>
      </c>
      <c r="D56" s="49">
        <v>3</v>
      </c>
      <c r="E56" s="106">
        <v>350000000</v>
      </c>
      <c r="F56" s="105">
        <f t="shared" si="1"/>
        <v>1050000000</v>
      </c>
    </row>
    <row r="57" spans="1:6">
      <c r="A57" s="114" t="s">
        <v>8</v>
      </c>
      <c r="B57" s="115" t="s">
        <v>83</v>
      </c>
      <c r="C57" s="114"/>
      <c r="D57" s="116"/>
      <c r="E57" s="117"/>
      <c r="F57" s="118">
        <f>SUM(F58:F60)</f>
        <v>11000000000</v>
      </c>
    </row>
    <row r="58" spans="1:6" ht="31.5">
      <c r="A58" s="67">
        <v>1</v>
      </c>
      <c r="B58" s="77" t="s">
        <v>79</v>
      </c>
      <c r="C58" s="67" t="s">
        <v>41</v>
      </c>
      <c r="D58" s="49">
        <v>1</v>
      </c>
      <c r="E58" s="68">
        <v>7000000000</v>
      </c>
      <c r="F58" s="69">
        <f t="shared" si="1"/>
        <v>7000000000</v>
      </c>
    </row>
    <row r="59" spans="1:6" ht="31.5">
      <c r="A59" s="67">
        <v>2</v>
      </c>
      <c r="B59" s="77" t="s">
        <v>80</v>
      </c>
      <c r="C59" s="67" t="s">
        <v>41</v>
      </c>
      <c r="D59" s="49">
        <v>1</v>
      </c>
      <c r="E59" s="68">
        <v>1500000000</v>
      </c>
      <c r="F59" s="69">
        <f t="shared" si="1"/>
        <v>1500000000</v>
      </c>
    </row>
    <row r="60" spans="1:6" ht="31.5">
      <c r="A60" s="67">
        <v>3</v>
      </c>
      <c r="B60" s="77" t="s">
        <v>81</v>
      </c>
      <c r="C60" s="67" t="s">
        <v>41</v>
      </c>
      <c r="D60" s="49">
        <v>1</v>
      </c>
      <c r="E60" s="68">
        <v>2500000000</v>
      </c>
      <c r="F60" s="69">
        <f t="shared" si="1"/>
        <v>2500000000</v>
      </c>
    </row>
    <row r="61" spans="1:6" ht="15.6" customHeight="1">
      <c r="A61" s="119" t="s">
        <v>59</v>
      </c>
      <c r="B61" s="119"/>
      <c r="C61" s="119"/>
      <c r="D61" s="119"/>
      <c r="E61" s="119"/>
      <c r="F61" s="16">
        <f>F44+F5+F57</f>
        <v>31000000000</v>
      </c>
    </row>
  </sheetData>
  <mergeCells count="6">
    <mergeCell ref="A61:E61"/>
    <mergeCell ref="A1:F1"/>
    <mergeCell ref="B5:E5"/>
    <mergeCell ref="B43:E43"/>
    <mergeCell ref="B44:E44"/>
    <mergeCell ref="A2:F2"/>
  </mergeCells>
  <phoneticPr fontId="0" type="noConversion"/>
  <pageMargins left="0.7" right="0.7" top="0.7" bottom="0.7"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Q68"/>
  <sheetViews>
    <sheetView zoomScale="115" zoomScaleNormal="115" workbookViewId="0">
      <selection activeCell="B7" sqref="B7:E7"/>
    </sheetView>
  </sheetViews>
  <sheetFormatPr defaultColWidth="8.7109375" defaultRowHeight="11.25"/>
  <cols>
    <col min="1" max="1" width="4.7109375" style="19" customWidth="1"/>
    <col min="2" max="2" width="28.140625" style="19" customWidth="1"/>
    <col min="3" max="3" width="6.5703125" style="19" customWidth="1"/>
    <col min="4" max="4" width="6.140625" style="19" customWidth="1"/>
    <col min="5" max="5" width="12.5703125" style="19" customWidth="1"/>
    <col min="6" max="6" width="13" style="19" customWidth="1"/>
    <col min="7" max="7" width="6.85546875" style="19" customWidth="1"/>
    <col min="8" max="8" width="10.28515625" style="19" customWidth="1"/>
    <col min="9" max="9" width="6.5703125" style="19" customWidth="1"/>
    <col min="10" max="10" width="11.28515625" style="19" customWidth="1"/>
    <col min="11" max="11" width="6.5703125" style="19" customWidth="1"/>
    <col min="12" max="12" width="11.140625" style="19" customWidth="1"/>
    <col min="13" max="13" width="18.140625" style="19" customWidth="1"/>
    <col min="14" max="14" width="10.5703125" style="19" bestFit="1" customWidth="1"/>
    <col min="15" max="15" width="9.85546875" style="19" bestFit="1" customWidth="1"/>
    <col min="16" max="16" width="8.7109375" style="19"/>
    <col min="17" max="17" width="10.85546875" style="19" customWidth="1"/>
    <col min="18" max="16384" width="8.7109375" style="19"/>
  </cols>
  <sheetData>
    <row r="1" spans="1:14" ht="15.75">
      <c r="A1" s="133" t="s">
        <v>60</v>
      </c>
      <c r="B1" s="133"/>
      <c r="C1" s="133"/>
      <c r="D1" s="133"/>
      <c r="E1" s="133"/>
      <c r="F1" s="133"/>
      <c r="G1" s="133"/>
      <c r="H1" s="133"/>
      <c r="I1" s="133"/>
      <c r="J1" s="133"/>
      <c r="K1" s="133"/>
      <c r="L1" s="133"/>
    </row>
    <row r="2" spans="1:14" ht="15.75">
      <c r="A2" s="134"/>
      <c r="B2" s="134"/>
      <c r="C2" s="134"/>
      <c r="D2" s="134"/>
      <c r="E2" s="134"/>
      <c r="F2" s="134"/>
      <c r="G2" s="134"/>
      <c r="H2" s="134"/>
      <c r="I2" s="134"/>
      <c r="J2" s="134"/>
      <c r="K2" s="134"/>
      <c r="L2" s="134"/>
    </row>
    <row r="3" spans="1:14" ht="15.75">
      <c r="A3" s="20"/>
      <c r="B3" s="20"/>
      <c r="C3" s="20"/>
      <c r="D3" s="20"/>
      <c r="E3" s="20"/>
      <c r="F3" s="135" t="s">
        <v>46</v>
      </c>
      <c r="G3" s="135"/>
      <c r="H3" s="135"/>
      <c r="I3" s="135"/>
      <c r="J3" s="135"/>
      <c r="K3" s="135"/>
      <c r="L3" s="135"/>
    </row>
    <row r="4" spans="1:14" ht="15.95" customHeight="1">
      <c r="A4" s="136" t="s">
        <v>0</v>
      </c>
      <c r="B4" s="136" t="s">
        <v>2</v>
      </c>
      <c r="C4" s="136" t="s">
        <v>3</v>
      </c>
      <c r="D4" s="136" t="s">
        <v>4</v>
      </c>
      <c r="E4" s="142" t="s">
        <v>5</v>
      </c>
      <c r="F4" s="136" t="s">
        <v>1</v>
      </c>
      <c r="G4" s="139" t="s">
        <v>47</v>
      </c>
      <c r="H4" s="140"/>
      <c r="I4" s="140"/>
      <c r="J4" s="140"/>
      <c r="K4" s="140"/>
      <c r="L4" s="141"/>
    </row>
    <row r="5" spans="1:14" ht="15" customHeight="1">
      <c r="A5" s="137"/>
      <c r="B5" s="137"/>
      <c r="C5" s="137"/>
      <c r="D5" s="137"/>
      <c r="E5" s="143"/>
      <c r="F5" s="137"/>
      <c r="G5" s="145">
        <v>2023</v>
      </c>
      <c r="H5" s="145"/>
      <c r="I5" s="145">
        <v>2024</v>
      </c>
      <c r="J5" s="145"/>
      <c r="K5" s="145">
        <v>2025</v>
      </c>
      <c r="L5" s="145"/>
    </row>
    <row r="6" spans="1:14" ht="18" customHeight="1">
      <c r="A6" s="138"/>
      <c r="B6" s="138"/>
      <c r="C6" s="138"/>
      <c r="D6" s="138"/>
      <c r="E6" s="144"/>
      <c r="F6" s="138"/>
      <c r="G6" s="21" t="s">
        <v>4</v>
      </c>
      <c r="H6" s="21" t="s">
        <v>1</v>
      </c>
      <c r="I6" s="21" t="s">
        <v>4</v>
      </c>
      <c r="J6" s="21" t="s">
        <v>1</v>
      </c>
      <c r="K6" s="21" t="s">
        <v>4</v>
      </c>
      <c r="L6" s="21" t="s">
        <v>1</v>
      </c>
    </row>
    <row r="7" spans="1:14" ht="15" customHeight="1">
      <c r="A7" s="54" t="s">
        <v>52</v>
      </c>
      <c r="B7" s="146" t="s">
        <v>53</v>
      </c>
      <c r="C7" s="147"/>
      <c r="D7" s="147"/>
      <c r="E7" s="147"/>
      <c r="F7" s="73">
        <f>F8+F9+F10+F14</f>
        <v>6600000000</v>
      </c>
      <c r="G7" s="73"/>
      <c r="H7" s="73">
        <f>H8+H9+H10+H14</f>
        <v>600000000</v>
      </c>
      <c r="I7" s="73"/>
      <c r="J7" s="73">
        <f>J8+J9+J10+J14</f>
        <v>2772850000</v>
      </c>
      <c r="K7" s="73"/>
      <c r="L7" s="73">
        <f>L8+L9+L10+L14</f>
        <v>3227150000</v>
      </c>
    </row>
    <row r="8" spans="1:14" ht="36" customHeight="1">
      <c r="A8" s="22" t="s">
        <v>6</v>
      </c>
      <c r="B8" s="23" t="s">
        <v>82</v>
      </c>
      <c r="C8" s="22" t="s">
        <v>7</v>
      </c>
      <c r="D8" s="22">
        <v>2</v>
      </c>
      <c r="E8" s="24">
        <v>300000000</v>
      </c>
      <c r="F8" s="25">
        <f>D8*E8</f>
        <v>600000000</v>
      </c>
      <c r="G8" s="22">
        <v>0</v>
      </c>
      <c r="H8" s="26">
        <f>G8*E8</f>
        <v>0</v>
      </c>
      <c r="I8" s="22">
        <v>1</v>
      </c>
      <c r="J8" s="26">
        <v>300000000</v>
      </c>
      <c r="K8" s="22">
        <v>1</v>
      </c>
      <c r="L8" s="26">
        <v>300000000</v>
      </c>
    </row>
    <row r="9" spans="1:14" ht="21">
      <c r="A9" s="22" t="s">
        <v>8</v>
      </c>
      <c r="B9" s="23" t="s">
        <v>51</v>
      </c>
      <c r="C9" s="22" t="s">
        <v>41</v>
      </c>
      <c r="D9" s="22">
        <v>3</v>
      </c>
      <c r="E9" s="24">
        <v>600000000</v>
      </c>
      <c r="F9" s="25">
        <f>D9*E9</f>
        <v>1800000000</v>
      </c>
      <c r="G9" s="22">
        <v>1</v>
      </c>
      <c r="H9" s="26">
        <f>G9*E9</f>
        <v>600000000</v>
      </c>
      <c r="I9" s="22">
        <v>1</v>
      </c>
      <c r="J9" s="26">
        <f>I9*E9</f>
        <v>600000000</v>
      </c>
      <c r="K9" s="22">
        <v>1</v>
      </c>
      <c r="L9" s="26">
        <f>E9</f>
        <v>600000000</v>
      </c>
    </row>
    <row r="10" spans="1:14" ht="21.6" customHeight="1">
      <c r="A10" s="22" t="s">
        <v>42</v>
      </c>
      <c r="B10" s="27" t="s">
        <v>45</v>
      </c>
      <c r="C10" s="22"/>
      <c r="D10" s="22"/>
      <c r="E10" s="24"/>
      <c r="F10" s="25">
        <f>J10+L10</f>
        <v>600000000</v>
      </c>
      <c r="G10" s="22"/>
      <c r="H10" s="26"/>
      <c r="I10" s="22"/>
      <c r="J10" s="26">
        <f>SUM(J11:J13)</f>
        <v>300000000</v>
      </c>
      <c r="K10" s="22"/>
      <c r="L10" s="26">
        <f>SUM(L11:L13)</f>
        <v>300000000</v>
      </c>
    </row>
    <row r="11" spans="1:14" ht="56.25">
      <c r="A11" s="33">
        <v>1</v>
      </c>
      <c r="B11" s="46" t="s">
        <v>77</v>
      </c>
      <c r="C11" s="33" t="s">
        <v>38</v>
      </c>
      <c r="D11" s="33">
        <v>300</v>
      </c>
      <c r="E11" s="38">
        <v>500000</v>
      </c>
      <c r="F11" s="47">
        <f>E11*D11</f>
        <v>150000000</v>
      </c>
      <c r="G11" s="33">
        <v>0</v>
      </c>
      <c r="H11" s="36">
        <v>0</v>
      </c>
      <c r="I11" s="33">
        <v>150</v>
      </c>
      <c r="J11" s="36">
        <f>I11*E11</f>
        <v>75000000</v>
      </c>
      <c r="K11" s="33">
        <v>150</v>
      </c>
      <c r="L11" s="36">
        <f>K11*E11</f>
        <v>75000000</v>
      </c>
    </row>
    <row r="12" spans="1:14" ht="22.5">
      <c r="A12" s="33">
        <v>2</v>
      </c>
      <c r="B12" s="46" t="s">
        <v>48</v>
      </c>
      <c r="C12" s="33" t="s">
        <v>41</v>
      </c>
      <c r="D12" s="33">
        <v>2</v>
      </c>
      <c r="E12" s="38">
        <v>150000000</v>
      </c>
      <c r="F12" s="47">
        <f>E12*D12</f>
        <v>300000000</v>
      </c>
      <c r="G12" s="33">
        <v>0</v>
      </c>
      <c r="H12" s="36">
        <f>G12*E12</f>
        <v>0</v>
      </c>
      <c r="I12" s="33">
        <v>1</v>
      </c>
      <c r="J12" s="36">
        <f>I12*E12</f>
        <v>150000000</v>
      </c>
      <c r="K12" s="33">
        <v>1</v>
      </c>
      <c r="L12" s="36">
        <f>K12*E12</f>
        <v>150000000</v>
      </c>
    </row>
    <row r="13" spans="1:14" ht="22.5">
      <c r="A13" s="33">
        <v>3</v>
      </c>
      <c r="B13" s="46" t="s">
        <v>49</v>
      </c>
      <c r="C13" s="33" t="s">
        <v>41</v>
      </c>
      <c r="D13" s="33">
        <v>2</v>
      </c>
      <c r="E13" s="38">
        <v>75000000</v>
      </c>
      <c r="F13" s="47">
        <f>E13*D13</f>
        <v>150000000</v>
      </c>
      <c r="G13" s="33">
        <v>0</v>
      </c>
      <c r="H13" s="36">
        <f>G13*E13</f>
        <v>0</v>
      </c>
      <c r="I13" s="33">
        <v>1</v>
      </c>
      <c r="J13" s="36">
        <f>I13*E13</f>
        <v>75000000</v>
      </c>
      <c r="K13" s="33">
        <v>1</v>
      </c>
      <c r="L13" s="36">
        <f>K13*E13</f>
        <v>75000000</v>
      </c>
      <c r="N13" s="48"/>
    </row>
    <row r="14" spans="1:14" s="57" customFormat="1" ht="24.6" customHeight="1">
      <c r="A14" s="21" t="s">
        <v>44</v>
      </c>
      <c r="B14" s="27" t="s">
        <v>54</v>
      </c>
      <c r="C14" s="55"/>
      <c r="D14" s="55"/>
      <c r="E14" s="56"/>
      <c r="F14" s="61">
        <f>SUM(F15:F44)</f>
        <v>3600000000</v>
      </c>
      <c r="G14" s="61"/>
      <c r="H14" s="61">
        <f>SUM(H15:H44)</f>
        <v>0</v>
      </c>
      <c r="I14" s="61"/>
      <c r="J14" s="61">
        <f>SUM(J15:J44)</f>
        <v>1572850000</v>
      </c>
      <c r="K14" s="61"/>
      <c r="L14" s="61">
        <f>SUM(L15:L44)</f>
        <v>2027150000</v>
      </c>
      <c r="N14" s="58"/>
    </row>
    <row r="15" spans="1:14">
      <c r="A15" s="31">
        <v>1</v>
      </c>
      <c r="B15" s="32" t="s">
        <v>10</v>
      </c>
      <c r="C15" s="31" t="s">
        <v>36</v>
      </c>
      <c r="D15" s="33">
        <v>100</v>
      </c>
      <c r="E15" s="37">
        <v>850000</v>
      </c>
      <c r="F15" s="35">
        <f t="shared" ref="F15:F44" si="0">E15*D15</f>
        <v>85000000</v>
      </c>
      <c r="G15" s="33">
        <v>0</v>
      </c>
      <c r="H15" s="38">
        <f t="shared" ref="H15:H44" si="1">G15*E15</f>
        <v>0</v>
      </c>
      <c r="I15" s="33">
        <v>45</v>
      </c>
      <c r="J15" s="94">
        <f t="shared" ref="J15:J44" si="2">I15*E15</f>
        <v>38250000</v>
      </c>
      <c r="K15" s="33">
        <v>55</v>
      </c>
      <c r="L15" s="36">
        <f t="shared" ref="L15:L44" si="3">E15*K15</f>
        <v>46750000</v>
      </c>
    </row>
    <row r="16" spans="1:14">
      <c r="A16" s="31">
        <v>2</v>
      </c>
      <c r="B16" s="32" t="s">
        <v>11</v>
      </c>
      <c r="C16" s="31" t="s">
        <v>36</v>
      </c>
      <c r="D16" s="33">
        <v>100</v>
      </c>
      <c r="E16" s="37">
        <v>750000</v>
      </c>
      <c r="F16" s="35">
        <f t="shared" si="0"/>
        <v>75000000</v>
      </c>
      <c r="G16" s="33">
        <v>0</v>
      </c>
      <c r="H16" s="38">
        <f t="shared" si="1"/>
        <v>0</v>
      </c>
      <c r="I16" s="33">
        <v>45</v>
      </c>
      <c r="J16" s="94">
        <f t="shared" si="2"/>
        <v>33750000</v>
      </c>
      <c r="K16" s="33">
        <v>55</v>
      </c>
      <c r="L16" s="36">
        <f t="shared" si="3"/>
        <v>41250000</v>
      </c>
    </row>
    <row r="17" spans="1:14">
      <c r="A17" s="31">
        <v>3</v>
      </c>
      <c r="B17" s="32" t="s">
        <v>12</v>
      </c>
      <c r="C17" s="31" t="s">
        <v>35</v>
      </c>
      <c r="D17" s="33">
        <v>8</v>
      </c>
      <c r="E17" s="37">
        <v>2500000</v>
      </c>
      <c r="F17" s="35">
        <f t="shared" si="0"/>
        <v>20000000</v>
      </c>
      <c r="G17" s="33">
        <v>0</v>
      </c>
      <c r="H17" s="38">
        <f t="shared" si="1"/>
        <v>0</v>
      </c>
      <c r="I17" s="33">
        <v>4</v>
      </c>
      <c r="J17" s="94">
        <f t="shared" si="2"/>
        <v>10000000</v>
      </c>
      <c r="K17" s="33">
        <v>4</v>
      </c>
      <c r="L17" s="36">
        <f t="shared" si="3"/>
        <v>10000000</v>
      </c>
    </row>
    <row r="18" spans="1:14">
      <c r="A18" s="31">
        <v>4</v>
      </c>
      <c r="B18" s="32" t="s">
        <v>13</v>
      </c>
      <c r="C18" s="31" t="s">
        <v>35</v>
      </c>
      <c r="D18" s="33">
        <v>40</v>
      </c>
      <c r="E18" s="37">
        <v>2500000</v>
      </c>
      <c r="F18" s="35">
        <f t="shared" si="0"/>
        <v>100000000</v>
      </c>
      <c r="G18" s="39">
        <v>0</v>
      </c>
      <c r="H18" s="38">
        <f t="shared" si="1"/>
        <v>0</v>
      </c>
      <c r="I18" s="39">
        <v>20</v>
      </c>
      <c r="J18" s="94">
        <f t="shared" si="2"/>
        <v>50000000</v>
      </c>
      <c r="K18" s="39">
        <v>20</v>
      </c>
      <c r="L18" s="36">
        <f t="shared" si="3"/>
        <v>50000000</v>
      </c>
    </row>
    <row r="19" spans="1:14">
      <c r="A19" s="31">
        <v>5</v>
      </c>
      <c r="B19" s="32" t="s">
        <v>14</v>
      </c>
      <c r="C19" s="31" t="s">
        <v>35</v>
      </c>
      <c r="D19" s="33">
        <v>40</v>
      </c>
      <c r="E19" s="37">
        <v>2000000</v>
      </c>
      <c r="F19" s="35">
        <f t="shared" si="0"/>
        <v>80000000</v>
      </c>
      <c r="G19" s="39">
        <v>0</v>
      </c>
      <c r="H19" s="38">
        <f t="shared" si="1"/>
        <v>0</v>
      </c>
      <c r="I19" s="39">
        <v>20</v>
      </c>
      <c r="J19" s="94">
        <f t="shared" si="2"/>
        <v>40000000</v>
      </c>
      <c r="K19" s="39">
        <v>20</v>
      </c>
      <c r="L19" s="36">
        <f t="shared" si="3"/>
        <v>40000000</v>
      </c>
    </row>
    <row r="20" spans="1:14">
      <c r="A20" s="31">
        <v>6</v>
      </c>
      <c r="B20" s="32" t="s">
        <v>15</v>
      </c>
      <c r="C20" s="31" t="s">
        <v>37</v>
      </c>
      <c r="D20" s="33">
        <v>1500</v>
      </c>
      <c r="E20" s="37">
        <v>150000</v>
      </c>
      <c r="F20" s="35">
        <f t="shared" si="0"/>
        <v>225000000</v>
      </c>
      <c r="G20" s="39">
        <v>0</v>
      </c>
      <c r="H20" s="38">
        <f t="shared" si="1"/>
        <v>0</v>
      </c>
      <c r="I20" s="39">
        <v>750</v>
      </c>
      <c r="J20" s="94">
        <f t="shared" si="2"/>
        <v>112500000</v>
      </c>
      <c r="K20" s="39">
        <v>750</v>
      </c>
      <c r="L20" s="36">
        <f t="shared" si="3"/>
        <v>112500000</v>
      </c>
    </row>
    <row r="21" spans="1:14">
      <c r="A21" s="31">
        <v>7</v>
      </c>
      <c r="B21" s="40" t="s">
        <v>16</v>
      </c>
      <c r="C21" s="31" t="s">
        <v>38</v>
      </c>
      <c r="D21" s="33">
        <v>5</v>
      </c>
      <c r="E21" s="37">
        <v>35500000</v>
      </c>
      <c r="F21" s="35">
        <f t="shared" si="0"/>
        <v>177500000</v>
      </c>
      <c r="G21" s="39">
        <v>0</v>
      </c>
      <c r="H21" s="38">
        <f t="shared" si="1"/>
        <v>0</v>
      </c>
      <c r="I21" s="39">
        <v>2</v>
      </c>
      <c r="J21" s="94">
        <f t="shared" si="2"/>
        <v>71000000</v>
      </c>
      <c r="K21" s="39">
        <v>3</v>
      </c>
      <c r="L21" s="36">
        <f t="shared" si="3"/>
        <v>106500000</v>
      </c>
    </row>
    <row r="22" spans="1:14">
      <c r="A22" s="31">
        <v>8</v>
      </c>
      <c r="B22" s="40" t="s">
        <v>17</v>
      </c>
      <c r="C22" s="31" t="s">
        <v>38</v>
      </c>
      <c r="D22" s="33">
        <v>3</v>
      </c>
      <c r="E22" s="37">
        <v>260000000</v>
      </c>
      <c r="F22" s="35">
        <f t="shared" si="0"/>
        <v>780000000</v>
      </c>
      <c r="G22" s="39">
        <v>0</v>
      </c>
      <c r="H22" s="38">
        <f t="shared" si="1"/>
        <v>0</v>
      </c>
      <c r="I22" s="39">
        <v>1</v>
      </c>
      <c r="J22" s="94">
        <f t="shared" si="2"/>
        <v>260000000</v>
      </c>
      <c r="K22" s="39">
        <v>2</v>
      </c>
      <c r="L22" s="36">
        <f t="shared" si="3"/>
        <v>520000000</v>
      </c>
    </row>
    <row r="23" spans="1:14">
      <c r="A23" s="31">
        <v>9</v>
      </c>
      <c r="B23" s="40" t="s">
        <v>18</v>
      </c>
      <c r="C23" s="31" t="s">
        <v>39</v>
      </c>
      <c r="D23" s="33">
        <v>30</v>
      </c>
      <c r="E23" s="37">
        <v>9800000</v>
      </c>
      <c r="F23" s="35">
        <f t="shared" si="0"/>
        <v>294000000</v>
      </c>
      <c r="G23" s="39">
        <v>0</v>
      </c>
      <c r="H23" s="38">
        <f t="shared" si="1"/>
        <v>0</v>
      </c>
      <c r="I23" s="39">
        <v>15</v>
      </c>
      <c r="J23" s="94">
        <f t="shared" si="2"/>
        <v>147000000</v>
      </c>
      <c r="K23" s="39">
        <v>15</v>
      </c>
      <c r="L23" s="36">
        <f t="shared" si="3"/>
        <v>147000000</v>
      </c>
    </row>
    <row r="24" spans="1:14">
      <c r="A24" s="31">
        <v>10</v>
      </c>
      <c r="B24" s="40" t="s">
        <v>20</v>
      </c>
      <c r="C24" s="31" t="s">
        <v>38</v>
      </c>
      <c r="D24" s="33">
        <v>100</v>
      </c>
      <c r="E24" s="37">
        <v>1450000</v>
      </c>
      <c r="F24" s="35">
        <f t="shared" si="0"/>
        <v>145000000</v>
      </c>
      <c r="G24" s="39">
        <v>0</v>
      </c>
      <c r="H24" s="38">
        <f t="shared" si="1"/>
        <v>0</v>
      </c>
      <c r="I24" s="39">
        <v>50</v>
      </c>
      <c r="J24" s="94">
        <f t="shared" si="2"/>
        <v>72500000</v>
      </c>
      <c r="K24" s="39">
        <v>50</v>
      </c>
      <c r="L24" s="36">
        <f t="shared" si="3"/>
        <v>72500000</v>
      </c>
    </row>
    <row r="25" spans="1:14">
      <c r="A25" s="31">
        <v>11</v>
      </c>
      <c r="B25" s="40" t="s">
        <v>21</v>
      </c>
      <c r="C25" s="31" t="s">
        <v>40</v>
      </c>
      <c r="D25" s="33">
        <v>100</v>
      </c>
      <c r="E25" s="37">
        <v>1410000</v>
      </c>
      <c r="F25" s="35">
        <f t="shared" si="0"/>
        <v>141000000</v>
      </c>
      <c r="G25" s="39">
        <v>0</v>
      </c>
      <c r="H25" s="38">
        <f t="shared" si="1"/>
        <v>0</v>
      </c>
      <c r="I25" s="39">
        <v>50</v>
      </c>
      <c r="J25" s="94">
        <f t="shared" si="2"/>
        <v>70500000</v>
      </c>
      <c r="K25" s="39">
        <v>50</v>
      </c>
      <c r="L25" s="36">
        <f t="shared" si="3"/>
        <v>70500000</v>
      </c>
    </row>
    <row r="26" spans="1:14">
      <c r="A26" s="31">
        <v>12</v>
      </c>
      <c r="B26" s="40" t="s">
        <v>22</v>
      </c>
      <c r="C26" s="31" t="s">
        <v>39</v>
      </c>
      <c r="D26" s="33">
        <v>100</v>
      </c>
      <c r="E26" s="37">
        <v>750000</v>
      </c>
      <c r="F26" s="35">
        <f t="shared" si="0"/>
        <v>75000000</v>
      </c>
      <c r="G26" s="39">
        <v>0</v>
      </c>
      <c r="H26" s="38">
        <f t="shared" si="1"/>
        <v>0</v>
      </c>
      <c r="I26" s="39">
        <v>50</v>
      </c>
      <c r="J26" s="94">
        <f t="shared" si="2"/>
        <v>37500000</v>
      </c>
      <c r="K26" s="39">
        <v>50</v>
      </c>
      <c r="L26" s="36">
        <f t="shared" si="3"/>
        <v>37500000</v>
      </c>
    </row>
    <row r="27" spans="1:14">
      <c r="A27" s="31">
        <v>13</v>
      </c>
      <c r="B27" s="40" t="s">
        <v>23</v>
      </c>
      <c r="C27" s="31" t="s">
        <v>39</v>
      </c>
      <c r="D27" s="33">
        <v>100</v>
      </c>
      <c r="E27" s="37">
        <v>250000</v>
      </c>
      <c r="F27" s="35">
        <f t="shared" si="0"/>
        <v>25000000</v>
      </c>
      <c r="G27" s="39">
        <v>0</v>
      </c>
      <c r="H27" s="38">
        <f t="shared" si="1"/>
        <v>0</v>
      </c>
      <c r="I27" s="39">
        <v>50</v>
      </c>
      <c r="J27" s="94">
        <f t="shared" si="2"/>
        <v>12500000</v>
      </c>
      <c r="K27" s="39">
        <v>50</v>
      </c>
      <c r="L27" s="36">
        <f t="shared" si="3"/>
        <v>12500000</v>
      </c>
    </row>
    <row r="28" spans="1:14">
      <c r="A28" s="31">
        <v>14</v>
      </c>
      <c r="B28" s="40" t="s">
        <v>24</v>
      </c>
      <c r="C28" s="31" t="s">
        <v>40</v>
      </c>
      <c r="D28" s="33">
        <v>100</v>
      </c>
      <c r="E28" s="37">
        <v>350000</v>
      </c>
      <c r="F28" s="35">
        <f t="shared" si="0"/>
        <v>35000000</v>
      </c>
      <c r="G28" s="39">
        <v>0</v>
      </c>
      <c r="H28" s="38">
        <f t="shared" si="1"/>
        <v>0</v>
      </c>
      <c r="I28" s="39">
        <v>50</v>
      </c>
      <c r="J28" s="94">
        <f t="shared" si="2"/>
        <v>17500000</v>
      </c>
      <c r="K28" s="39">
        <v>50</v>
      </c>
      <c r="L28" s="36">
        <f t="shared" si="3"/>
        <v>17500000</v>
      </c>
    </row>
    <row r="29" spans="1:14" s="57" customFormat="1" ht="22.5">
      <c r="A29" s="31">
        <v>15</v>
      </c>
      <c r="B29" s="40" t="s">
        <v>61</v>
      </c>
      <c r="C29" s="31" t="s">
        <v>38</v>
      </c>
      <c r="D29" s="33">
        <v>1</v>
      </c>
      <c r="E29" s="37">
        <v>42200000</v>
      </c>
      <c r="F29" s="35">
        <f t="shared" si="0"/>
        <v>42200000</v>
      </c>
      <c r="G29" s="39">
        <v>0</v>
      </c>
      <c r="H29" s="38">
        <f t="shared" si="1"/>
        <v>0</v>
      </c>
      <c r="I29" s="39">
        <v>1</v>
      </c>
      <c r="J29" s="94">
        <f t="shared" si="2"/>
        <v>42200000</v>
      </c>
      <c r="K29" s="39">
        <v>0</v>
      </c>
      <c r="L29" s="36">
        <f t="shared" si="3"/>
        <v>0</v>
      </c>
      <c r="N29" s="58"/>
    </row>
    <row r="30" spans="1:14" s="57" customFormat="1">
      <c r="A30" s="33">
        <v>16</v>
      </c>
      <c r="B30" s="79" t="s">
        <v>62</v>
      </c>
      <c r="C30" s="33" t="s">
        <v>38</v>
      </c>
      <c r="D30" s="33">
        <v>1</v>
      </c>
      <c r="E30" s="37">
        <v>10000000</v>
      </c>
      <c r="F30" s="35">
        <f t="shared" si="0"/>
        <v>10000000</v>
      </c>
      <c r="G30" s="39">
        <v>0</v>
      </c>
      <c r="H30" s="38">
        <f t="shared" si="1"/>
        <v>0</v>
      </c>
      <c r="I30" s="39">
        <v>1</v>
      </c>
      <c r="J30" s="94">
        <f t="shared" si="2"/>
        <v>10000000</v>
      </c>
      <c r="K30" s="39">
        <v>0</v>
      </c>
      <c r="L30" s="36">
        <f t="shared" si="3"/>
        <v>0</v>
      </c>
      <c r="N30" s="58"/>
    </row>
    <row r="31" spans="1:14" s="57" customFormat="1" ht="22.5">
      <c r="A31" s="33">
        <v>17</v>
      </c>
      <c r="B31" s="80" t="s">
        <v>63</v>
      </c>
      <c r="C31" s="33" t="s">
        <v>38</v>
      </c>
      <c r="D31" s="33">
        <v>1</v>
      </c>
      <c r="E31" s="37">
        <v>15000000</v>
      </c>
      <c r="F31" s="35">
        <f t="shared" si="0"/>
        <v>15000000</v>
      </c>
      <c r="G31" s="39">
        <v>0</v>
      </c>
      <c r="H31" s="38">
        <f t="shared" si="1"/>
        <v>0</v>
      </c>
      <c r="I31" s="39">
        <v>0</v>
      </c>
      <c r="J31" s="94">
        <f t="shared" si="2"/>
        <v>0</v>
      </c>
      <c r="K31" s="39">
        <v>1</v>
      </c>
      <c r="L31" s="36">
        <f t="shared" si="3"/>
        <v>15000000</v>
      </c>
      <c r="N31" s="58"/>
    </row>
    <row r="32" spans="1:14" s="57" customFormat="1" ht="22.5" customHeight="1">
      <c r="A32" s="82">
        <v>18</v>
      </c>
      <c r="B32" s="81" t="s">
        <v>64</v>
      </c>
      <c r="C32" s="83" t="s">
        <v>38</v>
      </c>
      <c r="D32" s="82">
        <v>1</v>
      </c>
      <c r="E32" s="84">
        <v>20000000</v>
      </c>
      <c r="F32" s="85">
        <f t="shared" si="0"/>
        <v>20000000</v>
      </c>
      <c r="G32" s="86">
        <v>0</v>
      </c>
      <c r="H32" s="87">
        <f t="shared" si="1"/>
        <v>0</v>
      </c>
      <c r="I32" s="86">
        <v>1</v>
      </c>
      <c r="J32" s="95">
        <f t="shared" si="2"/>
        <v>20000000</v>
      </c>
      <c r="K32" s="86">
        <v>0</v>
      </c>
      <c r="L32" s="36">
        <f t="shared" si="3"/>
        <v>0</v>
      </c>
      <c r="N32" s="58"/>
    </row>
    <row r="33" spans="1:14" s="57" customFormat="1">
      <c r="A33" s="33">
        <v>19</v>
      </c>
      <c r="B33" s="79" t="s">
        <v>65</v>
      </c>
      <c r="C33" s="33" t="s">
        <v>38</v>
      </c>
      <c r="D33" s="33">
        <v>1</v>
      </c>
      <c r="E33" s="37">
        <v>10000000</v>
      </c>
      <c r="F33" s="35">
        <f t="shared" si="0"/>
        <v>10000000</v>
      </c>
      <c r="G33" s="39">
        <v>0</v>
      </c>
      <c r="H33" s="38">
        <f t="shared" si="1"/>
        <v>0</v>
      </c>
      <c r="I33" s="39">
        <v>0</v>
      </c>
      <c r="J33" s="94">
        <f t="shared" si="2"/>
        <v>0</v>
      </c>
      <c r="K33" s="39">
        <v>1</v>
      </c>
      <c r="L33" s="36">
        <f t="shared" si="3"/>
        <v>10000000</v>
      </c>
      <c r="N33" s="58"/>
    </row>
    <row r="34" spans="1:14" s="57" customFormat="1">
      <c r="A34" s="82">
        <v>20</v>
      </c>
      <c r="B34" s="78" t="s">
        <v>66</v>
      </c>
      <c r="C34" s="31" t="s">
        <v>38</v>
      </c>
      <c r="D34" s="33">
        <v>1</v>
      </c>
      <c r="E34" s="37">
        <v>35000000</v>
      </c>
      <c r="F34" s="35">
        <f t="shared" si="0"/>
        <v>35000000</v>
      </c>
      <c r="G34" s="39"/>
      <c r="H34" s="38"/>
      <c r="I34" s="39">
        <v>0</v>
      </c>
      <c r="J34" s="94">
        <f t="shared" si="2"/>
        <v>0</v>
      </c>
      <c r="K34" s="39">
        <v>1</v>
      </c>
      <c r="L34" s="36">
        <f t="shared" si="3"/>
        <v>35000000</v>
      </c>
      <c r="N34" s="58"/>
    </row>
    <row r="35" spans="1:14" s="57" customFormat="1" ht="11.1" customHeight="1">
      <c r="A35" s="33">
        <v>21</v>
      </c>
      <c r="B35" s="40" t="s">
        <v>26</v>
      </c>
      <c r="C35" s="31" t="s">
        <v>35</v>
      </c>
      <c r="D35" s="33">
        <v>6</v>
      </c>
      <c r="E35" s="37">
        <v>35000000</v>
      </c>
      <c r="F35" s="35">
        <f t="shared" si="0"/>
        <v>210000000</v>
      </c>
      <c r="G35" s="59">
        <v>0</v>
      </c>
      <c r="H35" s="38">
        <f t="shared" si="1"/>
        <v>0</v>
      </c>
      <c r="I35" s="59">
        <v>3</v>
      </c>
      <c r="J35" s="94">
        <f t="shared" si="2"/>
        <v>105000000</v>
      </c>
      <c r="K35" s="59">
        <v>3</v>
      </c>
      <c r="L35" s="36">
        <f t="shared" si="3"/>
        <v>105000000</v>
      </c>
      <c r="N35" s="58"/>
    </row>
    <row r="36" spans="1:14" s="57" customFormat="1">
      <c r="A36" s="82">
        <v>22</v>
      </c>
      <c r="B36" s="40" t="s">
        <v>27</v>
      </c>
      <c r="C36" s="31" t="s">
        <v>35</v>
      </c>
      <c r="D36" s="33">
        <v>8</v>
      </c>
      <c r="E36" s="37">
        <v>8500000</v>
      </c>
      <c r="F36" s="35">
        <f t="shared" si="0"/>
        <v>68000000</v>
      </c>
      <c r="G36" s="59">
        <v>0</v>
      </c>
      <c r="H36" s="38">
        <f t="shared" si="1"/>
        <v>0</v>
      </c>
      <c r="I36" s="59">
        <v>4</v>
      </c>
      <c r="J36" s="94">
        <f t="shared" si="2"/>
        <v>34000000</v>
      </c>
      <c r="K36" s="59">
        <v>4</v>
      </c>
      <c r="L36" s="36">
        <f t="shared" si="3"/>
        <v>34000000</v>
      </c>
      <c r="N36" s="58"/>
    </row>
    <row r="37" spans="1:14" s="57" customFormat="1" ht="22.5">
      <c r="A37" s="33">
        <v>23</v>
      </c>
      <c r="B37" s="40" t="s">
        <v>28</v>
      </c>
      <c r="C37" s="31" t="s">
        <v>38</v>
      </c>
      <c r="D37" s="33">
        <v>2</v>
      </c>
      <c r="E37" s="37">
        <v>178500000</v>
      </c>
      <c r="F37" s="35">
        <f t="shared" si="0"/>
        <v>357000000</v>
      </c>
      <c r="G37" s="59">
        <v>0</v>
      </c>
      <c r="H37" s="38">
        <f t="shared" si="1"/>
        <v>0</v>
      </c>
      <c r="I37" s="59">
        <v>1</v>
      </c>
      <c r="J37" s="94">
        <f t="shared" si="2"/>
        <v>178500000</v>
      </c>
      <c r="K37" s="59">
        <v>1</v>
      </c>
      <c r="L37" s="36">
        <f t="shared" si="3"/>
        <v>178500000</v>
      </c>
      <c r="N37" s="58"/>
    </row>
    <row r="38" spans="1:14" s="57" customFormat="1" ht="22.5">
      <c r="A38" s="82">
        <v>24</v>
      </c>
      <c r="B38" s="40" t="s">
        <v>29</v>
      </c>
      <c r="C38" s="31" t="s">
        <v>38</v>
      </c>
      <c r="D38" s="33">
        <v>3</v>
      </c>
      <c r="E38" s="37">
        <v>155000000</v>
      </c>
      <c r="F38" s="35">
        <f t="shared" si="0"/>
        <v>465000000</v>
      </c>
      <c r="G38" s="59">
        <v>0</v>
      </c>
      <c r="H38" s="38">
        <f t="shared" si="1"/>
        <v>0</v>
      </c>
      <c r="I38" s="59">
        <v>1</v>
      </c>
      <c r="J38" s="94">
        <f t="shared" si="2"/>
        <v>155000000</v>
      </c>
      <c r="K38" s="59">
        <v>2</v>
      </c>
      <c r="L38" s="36">
        <f t="shared" si="3"/>
        <v>310000000</v>
      </c>
      <c r="N38" s="58"/>
    </row>
    <row r="39" spans="1:14" s="57" customFormat="1" ht="11.1" customHeight="1">
      <c r="A39" s="33">
        <v>25</v>
      </c>
      <c r="B39" s="41" t="s">
        <v>30</v>
      </c>
      <c r="C39" s="31" t="s">
        <v>38</v>
      </c>
      <c r="D39" s="33">
        <v>2</v>
      </c>
      <c r="E39" s="42">
        <v>6000000</v>
      </c>
      <c r="F39" s="35">
        <f t="shared" si="0"/>
        <v>12000000</v>
      </c>
      <c r="G39" s="43">
        <v>0</v>
      </c>
      <c r="H39" s="38">
        <f t="shared" si="1"/>
        <v>0</v>
      </c>
      <c r="I39" s="39">
        <v>1</v>
      </c>
      <c r="J39" s="94">
        <f t="shared" si="2"/>
        <v>6000000</v>
      </c>
      <c r="K39" s="39">
        <v>1</v>
      </c>
      <c r="L39" s="36">
        <f t="shared" si="3"/>
        <v>6000000</v>
      </c>
      <c r="N39" s="58"/>
    </row>
    <row r="40" spans="1:14" s="57" customFormat="1" ht="11.1" customHeight="1">
      <c r="A40" s="82">
        <v>26</v>
      </c>
      <c r="B40" s="44" t="s">
        <v>31</v>
      </c>
      <c r="C40" s="31" t="s">
        <v>38</v>
      </c>
      <c r="D40" s="33">
        <v>2</v>
      </c>
      <c r="E40" s="42">
        <v>6900000</v>
      </c>
      <c r="F40" s="35">
        <f t="shared" si="0"/>
        <v>13800000</v>
      </c>
      <c r="G40" s="43">
        <v>0</v>
      </c>
      <c r="H40" s="38">
        <f t="shared" si="1"/>
        <v>0</v>
      </c>
      <c r="I40" s="39">
        <v>1</v>
      </c>
      <c r="J40" s="94">
        <f t="shared" si="2"/>
        <v>6900000</v>
      </c>
      <c r="K40" s="39">
        <v>1</v>
      </c>
      <c r="L40" s="36">
        <f t="shared" si="3"/>
        <v>6900000</v>
      </c>
      <c r="N40" s="58"/>
    </row>
    <row r="41" spans="1:14" s="57" customFormat="1" ht="11.1" customHeight="1">
      <c r="A41" s="33">
        <v>27</v>
      </c>
      <c r="B41" s="44" t="s">
        <v>32</v>
      </c>
      <c r="C41" s="31" t="s">
        <v>38</v>
      </c>
      <c r="D41" s="33">
        <v>2</v>
      </c>
      <c r="E41" s="42">
        <v>8500000</v>
      </c>
      <c r="F41" s="35">
        <f t="shared" si="0"/>
        <v>17000000</v>
      </c>
      <c r="G41" s="43">
        <v>0</v>
      </c>
      <c r="H41" s="38">
        <f t="shared" si="1"/>
        <v>0</v>
      </c>
      <c r="I41" s="39">
        <v>1</v>
      </c>
      <c r="J41" s="94">
        <f t="shared" si="2"/>
        <v>8500000</v>
      </c>
      <c r="K41" s="39">
        <v>1</v>
      </c>
      <c r="L41" s="36">
        <f t="shared" si="3"/>
        <v>8500000</v>
      </c>
      <c r="N41" s="58"/>
    </row>
    <row r="42" spans="1:14" s="57" customFormat="1" ht="11.1" customHeight="1">
      <c r="A42" s="82">
        <v>28</v>
      </c>
      <c r="B42" s="44" t="s">
        <v>33</v>
      </c>
      <c r="C42" s="31" t="s">
        <v>38</v>
      </c>
      <c r="D42" s="33">
        <v>2</v>
      </c>
      <c r="E42" s="42">
        <v>9500000</v>
      </c>
      <c r="F42" s="35">
        <f t="shared" si="0"/>
        <v>19000000</v>
      </c>
      <c r="G42" s="43">
        <v>0</v>
      </c>
      <c r="H42" s="38">
        <f t="shared" si="1"/>
        <v>0</v>
      </c>
      <c r="I42" s="39">
        <v>1</v>
      </c>
      <c r="J42" s="94">
        <f t="shared" si="2"/>
        <v>9500000</v>
      </c>
      <c r="K42" s="39">
        <v>1</v>
      </c>
      <c r="L42" s="36">
        <f t="shared" si="3"/>
        <v>9500000</v>
      </c>
      <c r="N42" s="58"/>
    </row>
    <row r="43" spans="1:14" s="57" customFormat="1" ht="11.1" customHeight="1">
      <c r="A43" s="33">
        <v>29</v>
      </c>
      <c r="B43" s="40" t="s">
        <v>19</v>
      </c>
      <c r="C43" s="31" t="s">
        <v>39</v>
      </c>
      <c r="D43" s="33">
        <v>30</v>
      </c>
      <c r="E43" s="37">
        <v>1350000</v>
      </c>
      <c r="F43" s="36">
        <f t="shared" si="0"/>
        <v>40500000</v>
      </c>
      <c r="G43" s="39">
        <v>0</v>
      </c>
      <c r="H43" s="38">
        <f t="shared" si="1"/>
        <v>0</v>
      </c>
      <c r="I43" s="39">
        <v>15</v>
      </c>
      <c r="J43" s="94">
        <f t="shared" si="2"/>
        <v>20250000</v>
      </c>
      <c r="K43" s="39">
        <v>15</v>
      </c>
      <c r="L43" s="36">
        <f t="shared" si="3"/>
        <v>20250000</v>
      </c>
      <c r="N43" s="58"/>
    </row>
    <row r="44" spans="1:14" s="57" customFormat="1" ht="11.1" customHeight="1">
      <c r="A44" s="82">
        <v>30</v>
      </c>
      <c r="B44" s="44" t="s">
        <v>34</v>
      </c>
      <c r="C44" s="31" t="s">
        <v>38</v>
      </c>
      <c r="D44" s="33">
        <v>2</v>
      </c>
      <c r="E44" s="37">
        <v>4000000</v>
      </c>
      <c r="F44" s="35">
        <f t="shared" si="0"/>
        <v>8000000</v>
      </c>
      <c r="G44" s="43">
        <v>0</v>
      </c>
      <c r="H44" s="38">
        <f t="shared" si="1"/>
        <v>0</v>
      </c>
      <c r="I44" s="39">
        <v>1</v>
      </c>
      <c r="J44" s="94">
        <f t="shared" si="2"/>
        <v>4000000</v>
      </c>
      <c r="K44" s="39">
        <v>1</v>
      </c>
      <c r="L44" s="36">
        <f t="shared" si="3"/>
        <v>4000000</v>
      </c>
      <c r="N44" s="58"/>
    </row>
    <row r="45" spans="1:14" s="57" customFormat="1" ht="12.95" customHeight="1">
      <c r="A45" s="60" t="s">
        <v>55</v>
      </c>
      <c r="B45" s="146" t="s">
        <v>56</v>
      </c>
      <c r="C45" s="147"/>
      <c r="D45" s="147"/>
      <c r="E45" s="148"/>
      <c r="F45" s="73">
        <f>F46+F59</f>
        <v>24400000000</v>
      </c>
      <c r="G45" s="63"/>
      <c r="H45" s="73">
        <f>H46</f>
        <v>0</v>
      </c>
      <c r="I45" s="63"/>
      <c r="J45" s="73">
        <f>J46+J59</f>
        <v>7624000000</v>
      </c>
      <c r="K45" s="63"/>
      <c r="L45" s="73">
        <f>L46+L59</f>
        <v>16776000000</v>
      </c>
      <c r="N45" s="58"/>
    </row>
    <row r="46" spans="1:14" ht="31.5">
      <c r="A46" s="22" t="s">
        <v>6</v>
      </c>
      <c r="B46" s="28" t="s">
        <v>54</v>
      </c>
      <c r="C46" s="29"/>
      <c r="D46" s="29"/>
      <c r="E46" s="29"/>
      <c r="F46" s="26">
        <f>SUM(F47:F58)</f>
        <v>13400000000</v>
      </c>
      <c r="G46" s="30"/>
      <c r="H46" s="26">
        <f>SUM(H47:H62)</f>
        <v>0</v>
      </c>
      <c r="I46" s="30"/>
      <c r="J46" s="26">
        <f>SUM(J47:J58)</f>
        <v>6124000000</v>
      </c>
      <c r="K46" s="30"/>
      <c r="L46" s="26">
        <f>SUM(L47:L58)</f>
        <v>7276000000</v>
      </c>
      <c r="N46" s="48"/>
    </row>
    <row r="47" spans="1:14">
      <c r="A47" s="31">
        <v>1</v>
      </c>
      <c r="B47" s="32" t="s">
        <v>67</v>
      </c>
      <c r="C47" s="31" t="s">
        <v>40</v>
      </c>
      <c r="D47" s="33">
        <v>20</v>
      </c>
      <c r="E47" s="34">
        <v>22500000</v>
      </c>
      <c r="F47" s="35">
        <f>E47*D47</f>
        <v>450000000</v>
      </c>
      <c r="G47" s="33">
        <v>0</v>
      </c>
      <c r="H47" s="36">
        <f t="shared" ref="H47:H62" si="4">G47*E47</f>
        <v>0</v>
      </c>
      <c r="I47" s="33">
        <v>10</v>
      </c>
      <c r="J47" s="36">
        <f t="shared" ref="J47:J62" si="5">I47*E47</f>
        <v>225000000</v>
      </c>
      <c r="K47" s="33">
        <v>10</v>
      </c>
      <c r="L47" s="36">
        <f t="shared" ref="L47:L57" si="6">E47*K47</f>
        <v>225000000</v>
      </c>
    </row>
    <row r="48" spans="1:14">
      <c r="A48" s="31">
        <v>2</v>
      </c>
      <c r="B48" s="32" t="s">
        <v>71</v>
      </c>
      <c r="C48" s="31" t="s">
        <v>40</v>
      </c>
      <c r="D48" s="33">
        <v>20</v>
      </c>
      <c r="E48" s="34">
        <v>35000000</v>
      </c>
      <c r="F48" s="35">
        <f t="shared" ref="F48:F62" si="7">E48*D48</f>
        <v>700000000</v>
      </c>
      <c r="G48" s="33">
        <v>0</v>
      </c>
      <c r="H48" s="36">
        <f t="shared" si="4"/>
        <v>0</v>
      </c>
      <c r="I48" s="33">
        <v>10</v>
      </c>
      <c r="J48" s="36">
        <f t="shared" si="5"/>
        <v>350000000</v>
      </c>
      <c r="K48" s="33">
        <v>10</v>
      </c>
      <c r="L48" s="36">
        <f t="shared" si="6"/>
        <v>350000000</v>
      </c>
    </row>
    <row r="49" spans="1:17" ht="22.5">
      <c r="A49" s="31">
        <v>3</v>
      </c>
      <c r="B49" s="32" t="s">
        <v>78</v>
      </c>
      <c r="C49" s="31" t="s">
        <v>40</v>
      </c>
      <c r="D49" s="33">
        <v>20</v>
      </c>
      <c r="E49" s="37">
        <v>280000000</v>
      </c>
      <c r="F49" s="35">
        <f t="shared" si="7"/>
        <v>5600000000</v>
      </c>
      <c r="G49" s="33">
        <v>0</v>
      </c>
      <c r="H49" s="38">
        <f t="shared" si="4"/>
        <v>0</v>
      </c>
      <c r="I49" s="33">
        <v>10</v>
      </c>
      <c r="J49" s="38">
        <f t="shared" si="5"/>
        <v>2800000000</v>
      </c>
      <c r="K49" s="33">
        <v>10</v>
      </c>
      <c r="L49" s="36">
        <f t="shared" si="6"/>
        <v>2800000000</v>
      </c>
    </row>
    <row r="50" spans="1:17">
      <c r="A50" s="31">
        <v>4</v>
      </c>
      <c r="B50" s="32" t="s">
        <v>68</v>
      </c>
      <c r="C50" s="31" t="s">
        <v>40</v>
      </c>
      <c r="D50" s="33">
        <v>2</v>
      </c>
      <c r="E50" s="37">
        <v>25000000</v>
      </c>
      <c r="F50" s="35">
        <f t="shared" si="7"/>
        <v>50000000</v>
      </c>
      <c r="G50" s="33">
        <v>0</v>
      </c>
      <c r="H50" s="38">
        <f t="shared" si="4"/>
        <v>0</v>
      </c>
      <c r="I50" s="33">
        <v>1</v>
      </c>
      <c r="J50" s="38">
        <f t="shared" si="5"/>
        <v>25000000</v>
      </c>
      <c r="K50" s="33">
        <v>1</v>
      </c>
      <c r="L50" s="36">
        <f t="shared" si="6"/>
        <v>25000000</v>
      </c>
    </row>
    <row r="51" spans="1:17" ht="22.5">
      <c r="A51" s="31">
        <v>5</v>
      </c>
      <c r="B51" s="100" t="s">
        <v>70</v>
      </c>
      <c r="C51" s="33" t="s">
        <v>38</v>
      </c>
      <c r="D51" s="33">
        <v>1</v>
      </c>
      <c r="E51" s="37">
        <v>250000000</v>
      </c>
      <c r="F51" s="35">
        <f t="shared" si="7"/>
        <v>250000000</v>
      </c>
      <c r="G51" s="33">
        <v>0</v>
      </c>
      <c r="H51" s="38">
        <f t="shared" si="4"/>
        <v>0</v>
      </c>
      <c r="I51" s="33">
        <v>0</v>
      </c>
      <c r="J51" s="38">
        <f t="shared" si="5"/>
        <v>0</v>
      </c>
      <c r="K51" s="33">
        <v>1</v>
      </c>
      <c r="L51" s="36">
        <f t="shared" si="6"/>
        <v>250000000</v>
      </c>
      <c r="O51" s="48"/>
    </row>
    <row r="52" spans="1:17">
      <c r="A52" s="31">
        <v>6</v>
      </c>
      <c r="B52" s="100" t="s">
        <v>72</v>
      </c>
      <c r="C52" s="33" t="s">
        <v>38</v>
      </c>
      <c r="D52" s="33">
        <v>4</v>
      </c>
      <c r="E52" s="37">
        <v>100000000</v>
      </c>
      <c r="F52" s="35">
        <f t="shared" si="7"/>
        <v>400000000</v>
      </c>
      <c r="G52" s="33">
        <v>0</v>
      </c>
      <c r="H52" s="38">
        <f t="shared" si="4"/>
        <v>0</v>
      </c>
      <c r="I52" s="33">
        <v>2</v>
      </c>
      <c r="J52" s="38">
        <f t="shared" si="5"/>
        <v>200000000</v>
      </c>
      <c r="K52" s="33">
        <v>2</v>
      </c>
      <c r="L52" s="36">
        <f t="shared" si="6"/>
        <v>200000000</v>
      </c>
    </row>
    <row r="53" spans="1:17" ht="22.5">
      <c r="A53" s="33">
        <v>7</v>
      </c>
      <c r="B53" s="100" t="s">
        <v>73</v>
      </c>
      <c r="C53" s="33" t="s">
        <v>38</v>
      </c>
      <c r="D53" s="33">
        <v>10</v>
      </c>
      <c r="E53" s="37">
        <v>250000000</v>
      </c>
      <c r="F53" s="35">
        <f t="shared" si="7"/>
        <v>2500000000</v>
      </c>
      <c r="G53" s="33">
        <v>0</v>
      </c>
      <c r="H53" s="38">
        <f t="shared" si="4"/>
        <v>0</v>
      </c>
      <c r="I53" s="82">
        <v>5</v>
      </c>
      <c r="J53" s="87">
        <f t="shared" si="5"/>
        <v>1250000000</v>
      </c>
      <c r="K53" s="82">
        <v>5</v>
      </c>
      <c r="L53" s="36">
        <f t="shared" si="6"/>
        <v>1250000000</v>
      </c>
    </row>
    <row r="54" spans="1:17">
      <c r="A54" s="31">
        <v>8</v>
      </c>
      <c r="B54" s="100" t="s">
        <v>76</v>
      </c>
      <c r="C54" s="33" t="s">
        <v>40</v>
      </c>
      <c r="D54" s="33">
        <v>5</v>
      </c>
      <c r="E54" s="37">
        <v>52000000</v>
      </c>
      <c r="F54" s="35">
        <f t="shared" si="7"/>
        <v>260000000</v>
      </c>
      <c r="G54" s="33">
        <v>0</v>
      </c>
      <c r="H54" s="38">
        <f t="shared" si="4"/>
        <v>0</v>
      </c>
      <c r="I54" s="82">
        <v>2</v>
      </c>
      <c r="J54" s="87">
        <f t="shared" si="5"/>
        <v>104000000</v>
      </c>
      <c r="K54" s="82">
        <v>3</v>
      </c>
      <c r="L54" s="36">
        <f t="shared" si="6"/>
        <v>156000000</v>
      </c>
    </row>
    <row r="55" spans="1:17">
      <c r="A55" s="33">
        <v>9</v>
      </c>
      <c r="B55" s="100" t="s">
        <v>75</v>
      </c>
      <c r="C55" s="33" t="s">
        <v>40</v>
      </c>
      <c r="D55" s="33">
        <v>2</v>
      </c>
      <c r="E55" s="37">
        <v>70000000</v>
      </c>
      <c r="F55" s="35">
        <f t="shared" si="7"/>
        <v>140000000</v>
      </c>
      <c r="G55" s="33">
        <v>0</v>
      </c>
      <c r="H55" s="38">
        <f t="shared" si="4"/>
        <v>0</v>
      </c>
      <c r="I55" s="82">
        <v>1</v>
      </c>
      <c r="J55" s="87">
        <f t="shared" si="5"/>
        <v>70000000</v>
      </c>
      <c r="K55" s="82">
        <v>1</v>
      </c>
      <c r="L55" s="36">
        <f t="shared" si="6"/>
        <v>70000000</v>
      </c>
    </row>
    <row r="56" spans="1:17">
      <c r="A56" s="31">
        <v>10</v>
      </c>
      <c r="B56" s="98" t="s">
        <v>74</v>
      </c>
      <c r="C56" s="33" t="s">
        <v>38</v>
      </c>
      <c r="D56" s="33">
        <v>20</v>
      </c>
      <c r="E56" s="37">
        <v>75000000</v>
      </c>
      <c r="F56" s="35">
        <f t="shared" si="7"/>
        <v>1500000000</v>
      </c>
      <c r="G56" s="33">
        <v>0</v>
      </c>
      <c r="H56" s="38">
        <f t="shared" si="4"/>
        <v>0</v>
      </c>
      <c r="I56" s="33">
        <v>10</v>
      </c>
      <c r="J56" s="38">
        <f t="shared" si="5"/>
        <v>750000000</v>
      </c>
      <c r="K56" s="33">
        <v>10</v>
      </c>
      <c r="L56" s="36">
        <f t="shared" si="6"/>
        <v>750000000</v>
      </c>
    </row>
    <row r="57" spans="1:17">
      <c r="A57" s="33">
        <v>11</v>
      </c>
      <c r="B57" s="98" t="s">
        <v>69</v>
      </c>
      <c r="C57" s="31" t="s">
        <v>40</v>
      </c>
      <c r="D57" s="33">
        <v>1</v>
      </c>
      <c r="E57" s="37">
        <v>500000000</v>
      </c>
      <c r="F57" s="35">
        <f t="shared" si="7"/>
        <v>500000000</v>
      </c>
      <c r="G57" s="33">
        <v>0</v>
      </c>
      <c r="H57" s="38">
        <f t="shared" si="4"/>
        <v>0</v>
      </c>
      <c r="I57" s="33">
        <v>0</v>
      </c>
      <c r="J57" s="38">
        <f t="shared" si="5"/>
        <v>0</v>
      </c>
      <c r="K57" s="33">
        <v>1</v>
      </c>
      <c r="L57" s="36">
        <f t="shared" si="6"/>
        <v>500000000</v>
      </c>
    </row>
    <row r="58" spans="1:17">
      <c r="A58" s="31">
        <v>12</v>
      </c>
      <c r="B58" s="99" t="s">
        <v>25</v>
      </c>
      <c r="C58" s="31" t="s">
        <v>38</v>
      </c>
      <c r="D58" s="33">
        <v>3</v>
      </c>
      <c r="E58" s="37">
        <v>350000000</v>
      </c>
      <c r="F58" s="35">
        <f t="shared" si="7"/>
        <v>1050000000</v>
      </c>
      <c r="G58" s="39">
        <v>0</v>
      </c>
      <c r="H58" s="38">
        <f t="shared" si="4"/>
        <v>0</v>
      </c>
      <c r="I58" s="39">
        <v>1</v>
      </c>
      <c r="J58" s="38">
        <f t="shared" si="5"/>
        <v>350000000</v>
      </c>
      <c r="K58" s="39">
        <v>2</v>
      </c>
      <c r="L58" s="36">
        <f>E58*K58</f>
        <v>700000000</v>
      </c>
    </row>
    <row r="59" spans="1:17" ht="21">
      <c r="A59" s="109" t="s">
        <v>8</v>
      </c>
      <c r="B59" s="110" t="s">
        <v>83</v>
      </c>
      <c r="C59" s="109"/>
      <c r="D59" s="22"/>
      <c r="E59" s="111"/>
      <c r="F59" s="112">
        <f>SUM(F60:F62)</f>
        <v>11000000000</v>
      </c>
      <c r="G59" s="113"/>
      <c r="H59" s="24"/>
      <c r="I59" s="113"/>
      <c r="J59" s="24">
        <f>SUM(J60:J62)</f>
        <v>1500000000</v>
      </c>
      <c r="K59" s="113"/>
      <c r="L59" s="26">
        <f>SUM(L60:L62)</f>
        <v>9500000000</v>
      </c>
    </row>
    <row r="60" spans="1:17" ht="33.75">
      <c r="A60" s="31">
        <v>1</v>
      </c>
      <c r="B60" s="99" t="s">
        <v>79</v>
      </c>
      <c r="C60" s="31" t="s">
        <v>41</v>
      </c>
      <c r="D60" s="33">
        <v>1</v>
      </c>
      <c r="E60" s="37">
        <v>7000000000</v>
      </c>
      <c r="F60" s="35">
        <f t="shared" si="7"/>
        <v>7000000000</v>
      </c>
      <c r="G60" s="39">
        <v>0</v>
      </c>
      <c r="H60" s="38">
        <f t="shared" si="4"/>
        <v>0</v>
      </c>
      <c r="I60" s="39">
        <v>0</v>
      </c>
      <c r="J60" s="38">
        <f t="shared" si="5"/>
        <v>0</v>
      </c>
      <c r="K60" s="39">
        <v>1</v>
      </c>
      <c r="L60" s="36">
        <f>E60*K60</f>
        <v>7000000000</v>
      </c>
      <c r="M60" s="128"/>
      <c r="N60" s="129"/>
      <c r="O60" s="129"/>
      <c r="P60" s="129"/>
      <c r="Q60" s="129"/>
    </row>
    <row r="61" spans="1:17" ht="33.75">
      <c r="A61" s="31">
        <v>2</v>
      </c>
      <c r="B61" s="99" t="s">
        <v>80</v>
      </c>
      <c r="C61" s="31" t="s">
        <v>41</v>
      </c>
      <c r="D61" s="33">
        <v>1</v>
      </c>
      <c r="E61" s="37">
        <v>1500000000</v>
      </c>
      <c r="F61" s="35">
        <f t="shared" si="7"/>
        <v>1500000000</v>
      </c>
      <c r="G61" s="39"/>
      <c r="H61" s="38"/>
      <c r="I61" s="39">
        <v>1</v>
      </c>
      <c r="J61" s="38">
        <f t="shared" si="5"/>
        <v>1500000000</v>
      </c>
      <c r="K61" s="39">
        <v>0</v>
      </c>
      <c r="L61" s="36">
        <f>E61*K61</f>
        <v>0</v>
      </c>
      <c r="M61" s="107"/>
      <c r="N61" s="108"/>
      <c r="O61" s="108"/>
      <c r="P61" s="108"/>
      <c r="Q61" s="108"/>
    </row>
    <row r="62" spans="1:17" ht="33.75">
      <c r="A62" s="31">
        <v>3</v>
      </c>
      <c r="B62" s="99" t="s">
        <v>81</v>
      </c>
      <c r="C62" s="31" t="s">
        <v>41</v>
      </c>
      <c r="D62" s="33">
        <v>1</v>
      </c>
      <c r="E62" s="37">
        <v>2500000000</v>
      </c>
      <c r="F62" s="35">
        <f t="shared" si="7"/>
        <v>2500000000</v>
      </c>
      <c r="G62" s="39">
        <v>0</v>
      </c>
      <c r="H62" s="38">
        <f t="shared" si="4"/>
        <v>0</v>
      </c>
      <c r="I62" s="39"/>
      <c r="J62" s="38">
        <f t="shared" si="5"/>
        <v>0</v>
      </c>
      <c r="K62" s="39">
        <v>1</v>
      </c>
      <c r="L62" s="36">
        <f>E62*K62</f>
        <v>2500000000</v>
      </c>
      <c r="M62" s="126"/>
      <c r="N62" s="127"/>
      <c r="O62" s="127"/>
      <c r="P62" s="127"/>
      <c r="Q62" s="127"/>
    </row>
    <row r="63" spans="1:17" ht="14.45" customHeight="1">
      <c r="A63" s="130" t="s">
        <v>57</v>
      </c>
      <c r="B63" s="130"/>
      <c r="C63" s="130"/>
      <c r="D63" s="130"/>
      <c r="E63" s="130"/>
      <c r="F63" s="62">
        <f>F46+F7+F59</f>
        <v>31000000000</v>
      </c>
      <c r="G63" s="45"/>
      <c r="H63" s="26">
        <f>H45+H7</f>
        <v>600000000</v>
      </c>
      <c r="I63" s="22"/>
      <c r="J63" s="26">
        <f>J45+J7+J59</f>
        <v>11896850000</v>
      </c>
      <c r="K63" s="22"/>
      <c r="L63" s="26">
        <f>L59+L46+L7</f>
        <v>20003150000</v>
      </c>
    </row>
    <row r="64" spans="1:17" ht="14.45" customHeight="1">
      <c r="A64" s="131" t="s">
        <v>58</v>
      </c>
      <c r="B64" s="131"/>
      <c r="C64" s="131"/>
      <c r="D64" s="131"/>
      <c r="E64" s="131"/>
      <c r="F64" s="132">
        <f>F63</f>
        <v>31000000000</v>
      </c>
      <c r="G64" s="132"/>
      <c r="H64" s="132"/>
      <c r="I64" s="132"/>
      <c r="J64" s="132"/>
      <c r="K64" s="132"/>
      <c r="L64" s="132"/>
    </row>
    <row r="68" spans="6:6">
      <c r="F68" s="48"/>
    </row>
  </sheetData>
  <mergeCells count="20">
    <mergeCell ref="B7:E7"/>
    <mergeCell ref="B45:E45"/>
    <mergeCell ref="I5:J5"/>
    <mergeCell ref="G4:L4"/>
    <mergeCell ref="F4:F6"/>
    <mergeCell ref="D4:D6"/>
    <mergeCell ref="E4:E6"/>
    <mergeCell ref="C4:C6"/>
    <mergeCell ref="K5:L5"/>
    <mergeCell ref="G5:H5"/>
    <mergeCell ref="M62:Q62"/>
    <mergeCell ref="M60:Q60"/>
    <mergeCell ref="A63:E63"/>
    <mergeCell ref="A64:E64"/>
    <mergeCell ref="F64:L64"/>
    <mergeCell ref="A1:L1"/>
    <mergeCell ref="A2:L2"/>
    <mergeCell ref="F3:L3"/>
    <mergeCell ref="B4:B6"/>
    <mergeCell ref="A4:A6"/>
  </mergeCells>
  <phoneticPr fontId="0" type="noConversion"/>
  <pageMargins left="0.7" right="0.7" top="0.6" bottom="0.6"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UBND TINH</vt:lpstr>
      <vt:lpstr>PHAN KY</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2023-07-12T01:05:42Z</cp:lastPrinted>
  <dcterms:created xsi:type="dcterms:W3CDTF">2006-09-16T00:00:00Z</dcterms:created>
  <dcterms:modified xsi:type="dcterms:W3CDTF">2023-07-12T01:06:04Z</dcterms:modified>
</cp:coreProperties>
</file>